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Z:\Sherwin\Debt Consolidation Tool\"/>
    </mc:Choice>
  </mc:AlternateContent>
  <xr:revisionPtr revIDLastSave="0" documentId="13_ncr:1_{C1AEBA74-9089-4543-9610-22216970FD92}" xr6:coauthVersionLast="45" xr6:coauthVersionMax="45" xr10:uidLastSave="{00000000-0000-0000-0000-000000000000}"/>
  <bookViews>
    <workbookView xWindow="-110" yWindow="-110" windowWidth="22780" windowHeight="14660" tabRatio="822" xr2:uid="{00000000-000D-0000-FFFF-FFFF00000000}"/>
  </bookViews>
  <sheets>
    <sheet name="Start Here" sheetId="11" r:id="rId1"/>
    <sheet name="How to Use the Tool" sheetId="10" r:id="rId2"/>
    <sheet name="Consolidated Debts" sheetId="4" r:id="rId3"/>
    <sheet name="Consolidation Solution Summary" sheetId="19" r:id="rId4"/>
    <sheet name="Compare Multiple Mortgage Loans" sheetId="18" r:id="rId5"/>
    <sheet name="Credit Score Improvement Tips" sheetId="12" r:id="rId6"/>
    <sheet name="Budget" sheetId="21" r:id="rId7"/>
    <sheet name="Calculations" sheetId="20" state="veryHidden" r:id="rId8"/>
    <sheet name="Dropdowns" sheetId="2" state="veryHidden" r:id="rId9"/>
  </sheets>
  <externalReferences>
    <externalReference r:id="rId10"/>
  </externalReferences>
  <definedNames>
    <definedName name="Amortization">[1]Data!$E$4:$E$13</definedName>
    <definedName name="Mortgage_Term">[1]Data!$G$4:$G$7</definedName>
    <definedName name="Prepayment">[1]Data!$I$4:$I$10</definedName>
    <definedName name="_xlnm.Print_Area" localSheetId="4">'Compare Multiple Mortgage Loans'!$B$1:$Q$19</definedName>
    <definedName name="_xlnm.Print_Area" localSheetId="2">'Consolidated Debts'!$B$1:$R$32</definedName>
    <definedName name="_xlnm.Print_Area" localSheetId="3">'Consolidation Solution Summary'!$B$1:$E$13</definedName>
    <definedName name="_xlnm.Print_Area" localSheetId="5">'Credit Score Improvement Tips'!$B$1:$T$184</definedName>
    <definedName name="_xlnm.Print_Area" localSheetId="1">'How to Use the Tool'!$B$1:$AD$39</definedName>
    <definedName name="_xlnm.Print_Area" localSheetId="0">'Start Here'!$B$1:$L$15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6" i="18" l="1"/>
  <c r="L16" i="18"/>
  <c r="J2" i="4" l="1"/>
  <c r="C7" i="21" l="1"/>
  <c r="D7" i="21"/>
  <c r="H9" i="18" l="1"/>
  <c r="P19" i="18"/>
  <c r="P18" i="18"/>
  <c r="L19" i="18"/>
  <c r="L18" i="18"/>
  <c r="H19" i="18"/>
  <c r="H18" i="18"/>
  <c r="O17" i="4" l="1"/>
  <c r="F5" i="20" l="1"/>
  <c r="F4" i="20"/>
  <c r="F3" i="20"/>
  <c r="D15" i="18"/>
  <c r="F2" i="20"/>
  <c r="C60" i="21" l="1"/>
  <c r="D60" i="21"/>
  <c r="E60" i="21"/>
  <c r="F60" i="21"/>
  <c r="G60" i="21"/>
  <c r="H60" i="21"/>
  <c r="I60" i="21"/>
  <c r="J60" i="21"/>
  <c r="K60" i="21"/>
  <c r="L60" i="21"/>
  <c r="M60" i="21"/>
  <c r="C56" i="21"/>
  <c r="D56" i="21"/>
  <c r="E56" i="21"/>
  <c r="F56" i="21"/>
  <c r="G56" i="21"/>
  <c r="H56" i="21"/>
  <c r="I56" i="21"/>
  <c r="J56" i="21"/>
  <c r="K56" i="21"/>
  <c r="L56" i="21"/>
  <c r="M56" i="21"/>
  <c r="C48" i="21"/>
  <c r="D48" i="21"/>
  <c r="E48" i="21"/>
  <c r="F48" i="21"/>
  <c r="G48" i="21"/>
  <c r="H48" i="21"/>
  <c r="I48" i="21"/>
  <c r="J48" i="21"/>
  <c r="K48" i="21"/>
  <c r="L48" i="21"/>
  <c r="M48" i="21"/>
  <c r="C42" i="21"/>
  <c r="D42" i="21"/>
  <c r="E42" i="21"/>
  <c r="F42" i="21"/>
  <c r="G42" i="21"/>
  <c r="H42" i="21"/>
  <c r="I42" i="21"/>
  <c r="J42" i="21"/>
  <c r="K42" i="21"/>
  <c r="L42" i="21"/>
  <c r="M42" i="21"/>
  <c r="C38" i="21"/>
  <c r="D38" i="21"/>
  <c r="E38" i="21"/>
  <c r="F38" i="21"/>
  <c r="G38" i="21"/>
  <c r="H38" i="21"/>
  <c r="I38" i="21"/>
  <c r="J38" i="21"/>
  <c r="K38" i="21"/>
  <c r="L38" i="21"/>
  <c r="M38" i="21"/>
  <c r="C34" i="21"/>
  <c r="D34" i="21"/>
  <c r="E34" i="21"/>
  <c r="F34" i="21"/>
  <c r="G34" i="21"/>
  <c r="H34" i="21"/>
  <c r="I34" i="21"/>
  <c r="J34" i="21"/>
  <c r="K34" i="21"/>
  <c r="L34" i="21"/>
  <c r="M34" i="21"/>
  <c r="C29" i="21"/>
  <c r="D29" i="21"/>
  <c r="E29" i="21"/>
  <c r="F29" i="21"/>
  <c r="G29" i="21"/>
  <c r="H29" i="21"/>
  <c r="I29" i="21"/>
  <c r="J29" i="21"/>
  <c r="K29" i="21"/>
  <c r="L29" i="21"/>
  <c r="M29" i="21"/>
  <c r="C22" i="21"/>
  <c r="D22" i="21"/>
  <c r="E22" i="21"/>
  <c r="F22" i="21"/>
  <c r="G22" i="21"/>
  <c r="H22" i="21"/>
  <c r="I22" i="21"/>
  <c r="J22" i="21"/>
  <c r="K22" i="21"/>
  <c r="L22" i="21"/>
  <c r="M22" i="21"/>
  <c r="B22" i="21"/>
  <c r="N58" i="21" l="1"/>
  <c r="N59" i="21"/>
  <c r="N57" i="21"/>
  <c r="N50" i="21"/>
  <c r="N51" i="21"/>
  <c r="N52" i="21"/>
  <c r="N53" i="21"/>
  <c r="N54" i="21"/>
  <c r="N55" i="21"/>
  <c r="N49" i="21"/>
  <c r="N44" i="21"/>
  <c r="N45" i="21"/>
  <c r="N46" i="21"/>
  <c r="N47" i="21"/>
  <c r="N43" i="21"/>
  <c r="N40" i="21"/>
  <c r="N41" i="21"/>
  <c r="N39" i="21"/>
  <c r="N36" i="21"/>
  <c r="N37" i="21"/>
  <c r="N35" i="21"/>
  <c r="N31" i="21"/>
  <c r="N32" i="21"/>
  <c r="N33" i="21"/>
  <c r="N30" i="21"/>
  <c r="N28" i="21"/>
  <c r="N24" i="21"/>
  <c r="N25" i="21"/>
  <c r="N26" i="21"/>
  <c r="N27" i="21"/>
  <c r="N23" i="21"/>
  <c r="N21" i="21"/>
  <c r="N20" i="21"/>
  <c r="N11" i="21"/>
  <c r="N12" i="21"/>
  <c r="N13" i="21"/>
  <c r="N14" i="21"/>
  <c r="N15" i="21"/>
  <c r="N16" i="21"/>
  <c r="N17" i="21"/>
  <c r="N18" i="21"/>
  <c r="N10" i="21"/>
  <c r="N4" i="21"/>
  <c r="N5" i="21"/>
  <c r="N6" i="21"/>
  <c r="N22" i="21" l="1"/>
  <c r="B7" i="21"/>
  <c r="B42" i="21" l="1"/>
  <c r="B38" i="21"/>
  <c r="C19" i="21"/>
  <c r="D19" i="21"/>
  <c r="E19" i="21"/>
  <c r="F19" i="21"/>
  <c r="G19" i="21"/>
  <c r="H19" i="21"/>
  <c r="I19" i="21"/>
  <c r="J19" i="21"/>
  <c r="K19" i="21"/>
  <c r="L19" i="21"/>
  <c r="M19" i="21"/>
  <c r="B19" i="21"/>
  <c r="B60" i="21" l="1"/>
  <c r="B56" i="21"/>
  <c r="B48" i="21"/>
  <c r="N38" i="21"/>
  <c r="B34" i="21"/>
  <c r="B29" i="21"/>
  <c r="M7" i="21"/>
  <c r="L7" i="21"/>
  <c r="K7" i="21"/>
  <c r="J7" i="21"/>
  <c r="I7" i="21"/>
  <c r="H7" i="21"/>
  <c r="G7" i="21"/>
  <c r="F7" i="21"/>
  <c r="E7" i="21"/>
  <c r="N3" i="21"/>
  <c r="N7" i="21" s="1"/>
  <c r="F62" i="21" l="1"/>
  <c r="F64" i="21" s="1"/>
  <c r="J62" i="21"/>
  <c r="J64" i="21" s="1"/>
  <c r="D62" i="21"/>
  <c r="D64" i="21" s="1"/>
  <c r="H62" i="21"/>
  <c r="H64" i="21" s="1"/>
  <c r="C62" i="21"/>
  <c r="C64" i="21" s="1"/>
  <c r="G62" i="21"/>
  <c r="G64" i="21" s="1"/>
  <c r="K62" i="21"/>
  <c r="K64" i="21" s="1"/>
  <c r="B62" i="21"/>
  <c r="B64" i="21" s="1"/>
  <c r="L62" i="21"/>
  <c r="L64" i="21" s="1"/>
  <c r="N42" i="21"/>
  <c r="E62" i="21"/>
  <c r="E64" i="21" s="1"/>
  <c r="I62" i="21"/>
  <c r="I64" i="21" s="1"/>
  <c r="M62" i="21"/>
  <c r="M64" i="21" s="1"/>
  <c r="N19" i="21"/>
  <c r="N56" i="21"/>
  <c r="N60" i="21"/>
  <c r="N29" i="21"/>
  <c r="N48" i="21"/>
  <c r="N34" i="21"/>
  <c r="N62" i="21" l="1"/>
  <c r="N64" i="21" s="1"/>
  <c r="D12" i="18" l="1"/>
  <c r="H4" i="18" l="1"/>
  <c r="B2" i="20" l="1"/>
  <c r="B3" i="20"/>
  <c r="B4" i="20"/>
  <c r="B5" i="20"/>
  <c r="S3" i="20" l="1"/>
  <c r="L9" i="18"/>
  <c r="S4" i="20" s="1"/>
  <c r="P9" i="18"/>
  <c r="S5" i="20" s="1"/>
  <c r="D8" i="18"/>
  <c r="D3" i="18"/>
  <c r="J3" i="4"/>
  <c r="G25" i="4"/>
  <c r="J25" i="4"/>
  <c r="K25" i="4"/>
  <c r="G11" i="4"/>
  <c r="J11" i="4"/>
  <c r="K11" i="4"/>
  <c r="D9" i="18" l="1"/>
  <c r="S2" i="20"/>
  <c r="P13" i="18" l="1"/>
  <c r="L13" i="18"/>
  <c r="H13" i="18"/>
  <c r="O21" i="4"/>
  <c r="O11" i="18" l="1"/>
  <c r="K11" i="18"/>
  <c r="D5" i="20" l="1"/>
  <c r="D4" i="20"/>
  <c r="D3" i="20"/>
  <c r="J4" i="20" l="1"/>
  <c r="O4" i="20"/>
  <c r="J5" i="20"/>
  <c r="O5" i="20"/>
  <c r="J3" i="20"/>
  <c r="O3" i="20"/>
  <c r="D2" i="20"/>
  <c r="O2" i="20" l="1"/>
  <c r="J2" i="20"/>
  <c r="G23" i="4"/>
  <c r="J23" i="4"/>
  <c r="K23" i="4"/>
  <c r="J9" i="4" l="1"/>
  <c r="J10" i="4"/>
  <c r="J12" i="4"/>
  <c r="J13" i="4"/>
  <c r="J14" i="4"/>
  <c r="J15" i="4"/>
  <c r="J16" i="4"/>
  <c r="J17" i="4"/>
  <c r="J18" i="4"/>
  <c r="J19" i="4"/>
  <c r="J20" i="4"/>
  <c r="J21" i="4"/>
  <c r="J22" i="4"/>
  <c r="J24" i="4"/>
  <c r="J26" i="4"/>
  <c r="J27" i="4"/>
  <c r="J28" i="4"/>
  <c r="J29" i="4"/>
  <c r="J30" i="4"/>
  <c r="J31" i="4"/>
  <c r="J32" i="4"/>
  <c r="J4" i="4"/>
  <c r="J5" i="4"/>
  <c r="J6" i="4"/>
  <c r="J7" i="4"/>
  <c r="J8" i="4"/>
  <c r="G2" i="4" l="1"/>
  <c r="G3" i="4"/>
  <c r="G4" i="4"/>
  <c r="G5" i="4"/>
  <c r="D5" i="18" l="1"/>
  <c r="D6" i="18"/>
  <c r="D7" i="18"/>
  <c r="D11" i="18"/>
  <c r="D13" i="18"/>
  <c r="D14" i="18"/>
  <c r="G6" i="4" l="1"/>
  <c r="G7" i="4"/>
  <c r="G8" i="4"/>
  <c r="G9" i="4"/>
  <c r="G10" i="4"/>
  <c r="G12" i="4"/>
  <c r="G13" i="4"/>
  <c r="G14" i="4"/>
  <c r="G15" i="4"/>
  <c r="G16" i="4"/>
  <c r="G17" i="4"/>
  <c r="G18" i="4"/>
  <c r="G19" i="4"/>
  <c r="G20" i="4"/>
  <c r="G21" i="4"/>
  <c r="G22" i="4"/>
  <c r="G24" i="4"/>
  <c r="G26" i="4"/>
  <c r="G27" i="4"/>
  <c r="G28" i="4"/>
  <c r="G29" i="4"/>
  <c r="G30" i="4"/>
  <c r="G31" i="4"/>
  <c r="G32" i="4"/>
  <c r="O10" i="4" l="1"/>
  <c r="O12" i="4" s="1"/>
  <c r="G2" i="20" l="1"/>
  <c r="D2" i="18"/>
  <c r="P4" i="18"/>
  <c r="L4" i="18"/>
  <c r="K3" i="4"/>
  <c r="D4" i="18" l="1"/>
  <c r="O18" i="4"/>
  <c r="D10" i="18" s="1"/>
  <c r="G3" i="20"/>
  <c r="H10" i="18"/>
  <c r="H16" i="18" s="1"/>
  <c r="G4" i="20"/>
  <c r="L10" i="18"/>
  <c r="G5" i="20"/>
  <c r="P10" i="18"/>
  <c r="Q12" i="4"/>
  <c r="H2" i="20" l="1"/>
  <c r="E5" i="20"/>
  <c r="R5" i="20" s="1"/>
  <c r="H5" i="20"/>
  <c r="H3" i="20"/>
  <c r="Q10" i="4"/>
  <c r="O24" i="4" s="1"/>
  <c r="E2" i="20" s="1"/>
  <c r="R2" i="20" s="1"/>
  <c r="I2" i="20" l="1"/>
  <c r="L2" i="20" s="1"/>
  <c r="N5" i="20"/>
  <c r="Q5" i="20" s="1"/>
  <c r="P5" i="20" s="1"/>
  <c r="N2" i="20"/>
  <c r="Q2" i="20" s="1"/>
  <c r="P2" i="20" s="1"/>
  <c r="I5" i="20"/>
  <c r="L5" i="20" s="1"/>
  <c r="E3" i="20"/>
  <c r="R3" i="20" s="1"/>
  <c r="K2" i="20" l="1"/>
  <c r="N3" i="20"/>
  <c r="Q3" i="20" s="1"/>
  <c r="P3" i="20" s="1"/>
  <c r="K5" i="20"/>
  <c r="M5" i="20" s="1"/>
  <c r="I3" i="20"/>
  <c r="L3" i="20" s="1"/>
  <c r="K3" i="20" s="1"/>
  <c r="C5" i="20" l="1"/>
  <c r="P17" i="18" s="1"/>
  <c r="O4" i="4"/>
  <c r="C10" i="19" s="1"/>
  <c r="K32" i="4" l="1"/>
  <c r="M3" i="20" l="1"/>
  <c r="C3" i="20"/>
  <c r="H17" i="18" s="1"/>
  <c r="D16" i="18"/>
  <c r="P4" i="4"/>
  <c r="D10" i="19" s="1"/>
  <c r="K24" i="4"/>
  <c r="C2" i="20" l="1"/>
  <c r="P5" i="4"/>
  <c r="D11" i="19" s="1"/>
  <c r="E10" i="19"/>
  <c r="O3" i="4"/>
  <c r="C9" i="19" s="1"/>
  <c r="S19" i="4"/>
  <c r="K2" i="4"/>
  <c r="K4" i="4"/>
  <c r="K5" i="4"/>
  <c r="K6" i="4"/>
  <c r="K7" i="4"/>
  <c r="K8" i="4"/>
  <c r="K9" i="4"/>
  <c r="K10" i="4"/>
  <c r="K12" i="4"/>
  <c r="K13" i="4"/>
  <c r="K14" i="4"/>
  <c r="K15" i="4"/>
  <c r="K16" i="4"/>
  <c r="K17" i="4"/>
  <c r="K18" i="4"/>
  <c r="K19" i="4"/>
  <c r="K20" i="4"/>
  <c r="K21" i="4"/>
  <c r="K22" i="4"/>
  <c r="K26" i="4"/>
  <c r="K27" i="4"/>
  <c r="K28" i="4"/>
  <c r="K29" i="4"/>
  <c r="K30" i="4"/>
  <c r="K31" i="4"/>
  <c r="M2" i="20" l="1"/>
  <c r="P3" i="4"/>
  <c r="D9" i="19" s="1"/>
  <c r="S22" i="4"/>
  <c r="S18" i="4"/>
  <c r="S14" i="4"/>
  <c r="R14" i="4"/>
  <c r="S6" i="4"/>
  <c r="R6" i="4"/>
  <c r="S28" i="4"/>
  <c r="R28" i="4"/>
  <c r="S21" i="4"/>
  <c r="S17" i="4"/>
  <c r="S13" i="4"/>
  <c r="R13" i="4"/>
  <c r="S9" i="4"/>
  <c r="R9" i="4"/>
  <c r="S5" i="4"/>
  <c r="R5" i="4"/>
  <c r="S29" i="4"/>
  <c r="R29" i="4"/>
  <c r="S31" i="4"/>
  <c r="R31" i="4"/>
  <c r="S27" i="4"/>
  <c r="R27" i="4"/>
  <c r="S20" i="4"/>
  <c r="S16" i="4"/>
  <c r="R16" i="4"/>
  <c r="S12" i="4"/>
  <c r="R12" i="4"/>
  <c r="S8" i="4"/>
  <c r="R8" i="4"/>
  <c r="S4" i="4"/>
  <c r="R4" i="4"/>
  <c r="S30" i="4"/>
  <c r="R30" i="4"/>
  <c r="S26" i="4"/>
  <c r="R26" i="4"/>
  <c r="S15" i="4"/>
  <c r="R15" i="4"/>
  <c r="S10" i="4"/>
  <c r="R10" i="4"/>
  <c r="S7" i="4"/>
  <c r="R7" i="4"/>
  <c r="S3" i="4"/>
  <c r="R3" i="4"/>
  <c r="R2" i="4"/>
  <c r="E4" i="20" l="1"/>
  <c r="R4" i="20" s="1"/>
  <c r="H4" i="20"/>
  <c r="E9" i="19"/>
  <c r="Q3" i="4"/>
  <c r="O6" i="4"/>
  <c r="C12" i="19" s="1"/>
  <c r="N4" i="20" l="1"/>
  <c r="Q4" i="20" s="1"/>
  <c r="P4" i="20" s="1"/>
  <c r="I4" i="20"/>
  <c r="L4" i="20" s="1"/>
  <c r="C13" i="19"/>
  <c r="B3" i="19" s="1"/>
  <c r="O7" i="4"/>
  <c r="Q4" i="4"/>
  <c r="K4" i="20" l="1"/>
  <c r="C4" i="20" s="1"/>
  <c r="O5" i="4"/>
  <c r="C11" i="19" s="1"/>
  <c r="M4" i="20" l="1"/>
  <c r="B4" i="19"/>
  <c r="E11" i="19"/>
  <c r="B7" i="19" s="1"/>
  <c r="Q5" i="4"/>
  <c r="S2" i="4"/>
  <c r="P6" i="4" s="1"/>
  <c r="D12" i="19" s="1"/>
  <c r="L17" i="18" l="1"/>
  <c r="E12" i="19"/>
  <c r="B5" i="19" s="1"/>
  <c r="D13" i="19"/>
  <c r="Q6" i="4"/>
  <c r="P7" i="4"/>
  <c r="Q7" i="4" s="1"/>
  <c r="E13" i="19" l="1"/>
  <c r="B6" i="19"/>
  <c r="O25" i="4"/>
  <c r="D17"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sherwin</author>
  </authors>
  <commentList>
    <comment ref="O25" authorId="0" shapeId="0" xr:uid="{2EAFC1C4-0543-4799-998C-0FC9262FA4FA}">
      <text>
        <r>
          <rPr>
            <sz val="9"/>
            <color indexed="81"/>
            <rFont val="Tahoma"/>
            <family val="2"/>
          </rPr>
          <t>Note that the Annual Percentage Rate (APR) calculation is designed to help borrowers compare loan products to each other. The term of the loan offered affects this annual percentage rate, and the same rate and fees offered over a longer term will result in a lower APR.  What is not taken into account in an APR calculation are renewal fees, if any: should the lender charge a renewal fee, the total costs of the loan will be increased in subsequent years.  If no renewal or extension fees apply, then the APR on a one year mortgage will be identical to a face rate mortgage of the same amount for a compounding semi-annual interest rate loan. Ask the lender and broker if renewal or extension fees are likely to apply in future years.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Sherwin</author>
  </authors>
  <commentList>
    <comment ref="E9" authorId="0" shapeId="0" xr:uid="{71E93EC2-AFEB-4BC6-8CE6-ABC2DC15BCC9}">
      <text>
        <r>
          <rPr>
            <b/>
            <sz val="9"/>
            <color rgb="FF000000"/>
            <rFont val="Tahoma"/>
            <family val="2"/>
          </rPr>
          <t>Sherwin:</t>
        </r>
        <r>
          <rPr>
            <sz val="9"/>
            <color rgb="FF000000"/>
            <rFont val="Tahoma"/>
            <family val="2"/>
          </rPr>
          <t xml:space="preserve">
</t>
        </r>
        <r>
          <rPr>
            <sz val="9"/>
            <color rgb="FF000000"/>
            <rFont val="Tahoma"/>
            <family val="2"/>
          </rPr>
          <t xml:space="preserve">Red signifies that the amount increased.
</t>
        </r>
        <r>
          <rPr>
            <sz val="9"/>
            <color rgb="FF000000"/>
            <rFont val="Tahoma"/>
            <family val="2"/>
          </rPr>
          <t>Green signifies it decreased.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sherwin</author>
  </authors>
  <commentList>
    <comment ref="D17" authorId="0" shapeId="0" xr:uid="{DAA91690-C798-4698-AD47-BE3EF4FDB0AE}">
      <text>
        <r>
          <rPr>
            <b/>
            <sz val="14"/>
            <color indexed="81"/>
            <rFont val="Arial"/>
            <family val="2"/>
          </rPr>
          <t>Note that the Annual Percentage Rate (APR) calculation is designed to help borrowers compare loan products to each other. The term of the loan offered affects this annual percentage rate, and the same rate and fees offered over a longer term will result in a lower APR.  What is not taken into account in an APR calculation are renewal fees, if any: should the lender charge a renewal fee, the total costs of the loan will be increased in subsequent years.  If no renewal or extension fees apply, then the APR on a one year mortgage will be identical to a face rate mortgage of the same amount for a compounding semi-annual interest rate loan. Ask the lender and broker if renewal or extension fees are likely to apply in future years.</t>
        </r>
      </text>
    </comment>
    <comment ref="H17" authorId="0" shapeId="0" xr:uid="{D786CB99-B0D5-4C6B-8FFA-EEFA42E1BB9F}">
      <text>
        <r>
          <rPr>
            <b/>
            <sz val="14"/>
            <color indexed="81"/>
            <rFont val="Arial"/>
            <family val="2"/>
          </rPr>
          <t>Note that the Annual Percentage Rate (APR) calculation is designed to help borrowers compare loan products to each other. The term of the loan offered affects this annual percentage rate, and the same rate and fees offered over a longer term will result in a lower APR.  What is not taken into account in an APR calculation are renewal fees, if any: should the lender charge a renewal fee, the total costs of the loan will be increased in subsequent years.  If no renewal or extension fees apply, then the APR on a one year mortgage will be identical to a face rate mortgage of the same amount for a compounding semi-annual interest rate loan. Ask the lender and broker if renewal or extension fees are likely to apply in future years.</t>
        </r>
        <r>
          <rPr>
            <sz val="9"/>
            <color indexed="81"/>
            <rFont val="Tahoma"/>
            <family val="2"/>
          </rPr>
          <t xml:space="preserve">
</t>
        </r>
      </text>
    </comment>
    <comment ref="L17" authorId="0" shapeId="0" xr:uid="{E0013C45-8863-45C9-9DB6-1F6147186F2E}">
      <text>
        <r>
          <rPr>
            <b/>
            <sz val="14"/>
            <color indexed="81"/>
            <rFont val="Arial"/>
            <family val="2"/>
          </rPr>
          <t>Note that the Annual Percentage Rate (APR) calculation is designed to help borrowers compare loan products to each other. The term of the loan offered affects this annual percentage rate, and the same rate and fees offered over a longer term will result in a lower APR.  What is not taken into account in an APR calculation are renewal fees, if any: should the lender charge a renewal fee, the total costs of the loan will be increased in subsequent years.  If no renewal or extension fees apply, then the APR on a one year mortgage will be identical to a face rate mortgage of the same amount for a compounding semi-annual interest rate loan. Ask the lender and broker if renewal or extension fees are likely to apply in future years.</t>
        </r>
        <r>
          <rPr>
            <sz val="9"/>
            <color indexed="81"/>
            <rFont val="Tahoma"/>
            <family val="2"/>
          </rPr>
          <t xml:space="preserve">
</t>
        </r>
      </text>
    </comment>
    <comment ref="P17" authorId="0" shapeId="0" xr:uid="{FD89F4FB-08A9-4591-B786-B91855B391BC}">
      <text>
        <r>
          <rPr>
            <b/>
            <sz val="14"/>
            <color indexed="81"/>
            <rFont val="Arial"/>
            <family val="2"/>
          </rPr>
          <t>Note that the Annual Percentage Rate (APR) calculation is designed to help borrowers compare loan products to each other. The term of the loan offered affects this annual percentage rate, and the same rate and fees offered over a longer term will result in a lower APR.  What is not taken into account in an APR calculation are renewal fees, if any: should the lender charge a renewal fee, the total costs of the loan will be increased in subsequent years.  If no renewal or extension fees apply, then the APR on a one year mortgage will be identical to a face rate mortgage of the same amount for a compounding semi-annual interest rate loan. Ask the lender and broker if renewal or extension fees are likely to apply in future years.</t>
        </r>
        <r>
          <rPr>
            <sz val="9"/>
            <color indexed="81"/>
            <rFont val="Tahoma"/>
            <family val="2"/>
          </rPr>
          <t xml:space="preserve">
</t>
        </r>
      </text>
    </comment>
  </commentList>
</comments>
</file>

<file path=xl/sharedStrings.xml><?xml version="1.0" encoding="utf-8"?>
<sst xmlns="http://schemas.openxmlformats.org/spreadsheetml/2006/main" count="508" uniqueCount="321">
  <si>
    <t>Effective Annual Interest Rate</t>
  </si>
  <si>
    <t>Simple Interest</t>
  </si>
  <si>
    <t>Semi-Annually</t>
  </si>
  <si>
    <t>Monthly</t>
  </si>
  <si>
    <t>Interest Rate</t>
  </si>
  <si>
    <t>Simple Interest, or Compounding (period)</t>
  </si>
  <si>
    <t>Before</t>
  </si>
  <si>
    <t>After</t>
  </si>
  <si>
    <t>Change</t>
  </si>
  <si>
    <t>Total Debt</t>
  </si>
  <si>
    <t>Total Monthly Payments</t>
  </si>
  <si>
    <t>Total Annual Payments</t>
  </si>
  <si>
    <t>Blended Interest Rate</t>
  </si>
  <si>
    <t>Total Annual Interest Paid</t>
  </si>
  <si>
    <t>Balance</t>
  </si>
  <si>
    <t>Debt Consolidation Tool Kit Instructions</t>
  </si>
  <si>
    <t>Introduction</t>
  </si>
  <si>
    <t>1</t>
  </si>
  <si>
    <t>2</t>
  </si>
  <si>
    <t>Credit tips</t>
  </si>
  <si>
    <t>This section is designed to provide you with good tips in managing your credit and debts.</t>
  </si>
  <si>
    <t>3</t>
  </si>
  <si>
    <t>Monthly Budget</t>
  </si>
  <si>
    <t>Debt Consolidation</t>
  </si>
  <si>
    <t>Here is the summary:</t>
  </si>
  <si>
    <t>Credit Tips</t>
  </si>
  <si>
    <t>Why is your credit score important?</t>
  </si>
  <si>
    <t>•</t>
  </si>
  <si>
    <t>Your credit score is one tool that lenders use to determine if they will lend you money and at what rate and on what terms. The better your rating the more money you can save.</t>
  </si>
  <si>
    <t>Factors that affect your credit scores:</t>
  </si>
  <si>
    <t>How do I find out what my credit score is?</t>
  </si>
  <si>
    <t>Credit scores are important because they are used to assist the lender when deciding on giving you a loan and how much interest they will charge. Credit scores can change over time depending on how well you manage your financial obligation, how your credit history, and payment patterns change.</t>
  </si>
  <si>
    <t>There are two main credit reporting agencies in Canada, TransUnion Canada and Equifax.</t>
  </si>
  <si>
    <t>You should check your credit score at least once a year. Make sure the information and credit reporting represent what is actually happening in your life. If there are discrepancies or mistakes contact Equifax and TransUnion as soon as possible.  You will also have to contact the company reporting the credit.</t>
  </si>
  <si>
    <t>Checking your credit score can also detect any identity theft and fraud.  If you confirm either of these has occurred report them to the local Police Service immediately.</t>
  </si>
  <si>
    <t>How do I make sure I have a good credit score?</t>
  </si>
  <si>
    <t>Try to not have too many inquiries on your credit at a time.</t>
  </si>
  <si>
    <t>The lower your score the less access to capital you will have.</t>
  </si>
  <si>
    <t>Don't let a $200 cell phone bill dispute cause you to lose thousands of dollars on your next mortgage. Keep your credit clean. Pay it, then dispute to avoid collections.</t>
  </si>
  <si>
    <t>Avoid bankruptcies and foreclosures at all cost. It automatically drops your credit score and will remain on your credit report for 7 years from the completion date.</t>
  </si>
  <si>
    <t>It can take months and years to fix credit problems.</t>
  </si>
  <si>
    <t>Defaulting on a loan will negatively impact your credit.</t>
  </si>
  <si>
    <t>Your payment history will impact your score. Did you make your payments on time? Did you miss payments?</t>
  </si>
  <si>
    <t>Your current debts will impact your score. What is the total availability to debt? What are your limits and how much of it are you using? Are you maxed out or almost maxed out?</t>
  </si>
  <si>
    <t>How old your credit history is will impact your score. If you only have a short amount of history, there is not enough information so you will have a lower score.</t>
  </si>
  <si>
    <t>The number of inquiries on your credit report will have a small impact your credit score. There is less impact if you are shopping for credit on the same item at approximately the same time (i.e.. Different car dealerships to buy a car, different banks for a mortgage.)  If you shop for many different types of credit throughout the year this will have a negative impact.</t>
  </si>
  <si>
    <t>The type of credit you have or are looking for will impact your score. What type of loans do you have?</t>
  </si>
  <si>
    <t>Don’t close old credit cards, losing that history will shorten your average credit age and cause your credit score to drop. The length of time you’ve had credit established with each creditor is important, even if the account is inactive or not used.</t>
  </si>
  <si>
    <t>How do I fix bad credit?</t>
  </si>
  <si>
    <t>Identify the things on your credit report that are having a negative impact on your score.</t>
  </si>
  <si>
    <t>Pay your bills on time.</t>
  </si>
  <si>
    <t>Set up notifications in your calendar to remind you when you have to pay certain bills.</t>
  </si>
  <si>
    <t>Call your creditors and ask them to remove old late or missed payments from your credit report.</t>
  </si>
  <si>
    <t>The higher utilization of your credit balances the harder it is on your credit score.</t>
  </si>
  <si>
    <t>Definitely do no exceed the credit limit amount, even if you are paying it off each month.</t>
  </si>
  <si>
    <t>If you have high balances stay focused on paying down your debts.</t>
  </si>
  <si>
    <t>Make sure you settle any accounts that are in dispute, don't let a small balances wreck your credit.</t>
  </si>
  <si>
    <t>Think twice about getting a new credit card.</t>
  </si>
  <si>
    <t>Take your time and make sure you get a credit card that works right for you both short term and long term.</t>
  </si>
  <si>
    <t>Some financial institutions see departments store cards less favorably than a VISA or MasterCard.</t>
  </si>
  <si>
    <t>Joint cards between both husband and wife, sometimes the credit card firm will only report on one of the card holders, not helping to build the credit of the other partner.</t>
  </si>
  <si>
    <t>Always have some extra cash in reserve to cover your monthly payments.</t>
  </si>
  <si>
    <t>If there is a collection or a bankruptcy, they stay on your record for seven years.</t>
  </si>
  <si>
    <t>When the seven years is up it is up to you to get it removed!!</t>
  </si>
  <si>
    <t>To re-establish your credit it can take an additional two years of good behavior.</t>
  </si>
  <si>
    <t>Best way to manage your debts is by creating and following a monthly budget.</t>
  </si>
  <si>
    <t>Controlling your debt is not an easy thing to do, if you can't control the spending then cash maybe a better way to go.</t>
  </si>
  <si>
    <t>If possible try to get multiple types of credit rather than just one.  Having one installment loan and one revolving credit account is better than two revolving credit accounts.</t>
  </si>
  <si>
    <t>After bankruptcy or collections you need to take action to re-establish your credit.  Some lenders will require 2 years of two types of credit of at least $2,500.</t>
  </si>
  <si>
    <t>Tips on Credit Cards</t>
  </si>
  <si>
    <t>Make sure you read the contract and understand the terms and conditions.</t>
  </si>
  <si>
    <t>Too much credit will damage your credit rating score.</t>
  </si>
  <si>
    <t>Every month carefully go through your credit card statement.</t>
  </si>
  <si>
    <t>Comparing Credit Cards</t>
  </si>
  <si>
    <t>Make sure you include the annual fee in the cost of borrowing.</t>
  </si>
  <si>
    <t>Larger balances will have a greater value of going to a lower rate card.</t>
  </si>
  <si>
    <t>Take the time to read the application and/or agreement carefully to understand the terms of the contract</t>
  </si>
  <si>
    <t>Are there different rates for different transactions?</t>
  </si>
  <si>
    <t>Can you transfer balances?</t>
  </si>
  <si>
    <t>How long do the low rates apply?</t>
  </si>
  <si>
    <t>What will the interest rate be at the end of the introduction rate?</t>
  </si>
  <si>
    <t>Look to see if fees or interest rates change if you miss a payment.</t>
  </si>
  <si>
    <t>If you carry a balance on your credit card you may not be getting value for your rewards.</t>
  </si>
  <si>
    <t>Interest Rates on credit cards</t>
  </si>
  <si>
    <t>You can always call a credit card company and negotiate a better rate or term.</t>
  </si>
  <si>
    <t>BE aware of low introductory interest rates on new cards.</t>
  </si>
  <si>
    <t>How do Lenders make lending decisions?</t>
  </si>
  <si>
    <t>CHARACTER: is the client willing and do they have a history of repaying loans on time?</t>
  </si>
  <si>
    <t>CAPACITY: your ability to generate enough cash-flow to meet all loan and credit payments.</t>
  </si>
  <si>
    <t>COLLATERAL: what amount is the equity portion of the financing i.e. the down payment?</t>
  </si>
  <si>
    <t>CAPITAL: what kind of reserve fund savings (or other credit lines) does the client have that can be used if necessary as a safety valve?
be used if necessary as a safety valve?</t>
  </si>
  <si>
    <t>CREDIT: what’s the accumulated experience of the client’s habits in repaying credit?</t>
  </si>
  <si>
    <t>Tips on dealing with Debt Collectors</t>
  </si>
  <si>
    <t>A Debt Collector can be the credit card company itself, or they may contract the collection of the debt to a third party.</t>
  </si>
  <si>
    <t>Being in collection will have a negative impact on your credit, try to pay it off as soon as possible. Make arrangements with the credit card company or the Debt collector.</t>
  </si>
  <si>
    <t>When repaying debts make sure you do not pay cash and you get receipts and confirmation of payments.</t>
  </si>
  <si>
    <t>If you believe there is an error gather the information you have on the debt and make arrangements to correct as soon as possible. Doing nothing hurts you more than the credit company.</t>
  </si>
  <si>
    <t>Credit Counselling can assist you on making budgets and sticking to them.</t>
  </si>
  <si>
    <t>Credit Counselling can assist you how to use credit wisely.</t>
  </si>
  <si>
    <t>Credit Counselling will also  assist you in repairing your credit score.</t>
  </si>
  <si>
    <t>Credit Counsellors will work directly with everyone you have debts with and develop a plan for you to follow.</t>
  </si>
  <si>
    <t>In some cases your creditors will reduce or eliminate the interest rates and or penalties on your debts to assist in correcting the debts.</t>
  </si>
  <si>
    <t>It is important to know that not all debts are covered in these programs, including secured debts like mortgages and vehicle loans.</t>
  </si>
  <si>
    <t>While you are working on a debt management plan you will not have access to any credit.</t>
  </si>
  <si>
    <t>This arrangement will show your credit reports for 2 to 3 years after completion.</t>
  </si>
  <si>
    <t>Make sure you select a reputable and qualified credit counsellor.</t>
  </si>
  <si>
    <t>Make sure you know the cost of the service and how the fees are charged.</t>
  </si>
  <si>
    <t>Making a budget</t>
  </si>
  <si>
    <t>A budget is a written document that assists you in managing your income and expenses.</t>
  </si>
  <si>
    <t>List out all the monthly income amounts and all the expenses that you have on a monthly basis.</t>
  </si>
  <si>
    <t>Track it for a month recording where every dollar has gone. Did you miss anything?</t>
  </si>
  <si>
    <t>It is important to consider what your financial goals are and how you are going to achieve them by mapping it out in your budget.</t>
  </si>
  <si>
    <t>Click on the Monthly Budget tab at the bottom of this page to see what your current monthly budget looks like.</t>
  </si>
  <si>
    <t>How to pay down debts</t>
  </si>
  <si>
    <t>Have a good budget.</t>
  </si>
  <si>
    <t>Make sure you have the right priorities. Put your needs before your wants.</t>
  </si>
  <si>
    <t>Avoid using debt to fix your cash flow problems. Buy when you have the money, not buy now pay later.</t>
  </si>
  <si>
    <t>Find ways to reduce small expenses. Just by taking out a coffee a day out of the your spending can save you hundreds a year.</t>
  </si>
  <si>
    <t xml:space="preserve">Watch what you are spending in banking fees. </t>
  </si>
  <si>
    <t>Talk to professionals about how to manage debt payments or to consolidate debts.</t>
  </si>
  <si>
    <t>Buying a home</t>
  </si>
  <si>
    <t>There are lots of costs associated with buying a home and it is important understand those costs prior to getting into a home.</t>
  </si>
  <si>
    <t>Resources</t>
  </si>
  <si>
    <t>http://www.fcac-acfc.gc.ca/Eng/forConsumers/topics/creditCards/Pages/home-accueil.aspx</t>
  </si>
  <si>
    <t>Keep your balances low and never use more than 50% of the limits.</t>
  </si>
  <si>
    <t>Try to use less than 50% of your limit.</t>
  </si>
  <si>
    <t>For more information about Calvert Home Mortgage Investment Corporation please visit our web site.</t>
  </si>
  <si>
    <t>www.chmic.ca</t>
  </si>
  <si>
    <t>Insurance</t>
  </si>
  <si>
    <t>Groceries</t>
  </si>
  <si>
    <t>Clothing</t>
  </si>
  <si>
    <t>This section is important for you to fill out completely and accurately.  Knowing where you are right now is an important first step debt control and maintaining good credit. You can also use it to see if you stick to your budget. Also, there are two sheets available for before and after debt consolidation.</t>
  </si>
  <si>
    <t>Consolidate Debt?</t>
  </si>
  <si>
    <t>Yes</t>
  </si>
  <si>
    <t>No</t>
  </si>
  <si>
    <t>Partial</t>
  </si>
  <si>
    <t>New Balance</t>
  </si>
  <si>
    <t>Current Monthly Payment</t>
  </si>
  <si>
    <t>Current Balance</t>
  </si>
  <si>
    <t>Lender/Description</t>
  </si>
  <si>
    <t>New Monthly Payment</t>
  </si>
  <si>
    <t>Current</t>
  </si>
  <si>
    <t>New</t>
  </si>
  <si>
    <t>Difference</t>
  </si>
  <si>
    <t>Monthly Payments</t>
  </si>
  <si>
    <t>Annual Payments</t>
  </si>
  <si>
    <t>Blended Interest Rate
 of Your Debt</t>
  </si>
  <si>
    <t>Legal Fees</t>
  </si>
  <si>
    <t>Appraisal Fee</t>
  </si>
  <si>
    <t>Effective Annual 
Interest Rate</t>
  </si>
  <si>
    <t>Payments (per month)</t>
  </si>
  <si>
    <t>Gas</t>
  </si>
  <si>
    <t>Income A</t>
  </si>
  <si>
    <t>Income B</t>
  </si>
  <si>
    <t>Home Security</t>
  </si>
  <si>
    <t>Simple Interest
 or 
Compounding Period</t>
  </si>
  <si>
    <t>Annual Interest Costs</t>
  </si>
  <si>
    <t>Amortization (years)</t>
  </si>
  <si>
    <t>New Monthly Payment for remaining debt</t>
  </si>
  <si>
    <t>Simple Interest  or Compounding Period</t>
  </si>
  <si>
    <t>Misc. Fees</t>
  </si>
  <si>
    <t>If "Partial" 
enter the amount to be consolidated</t>
  </si>
  <si>
    <t>Click Here to View a How-To Video</t>
  </si>
  <si>
    <t>No Interest</t>
  </si>
  <si>
    <t>You can order a free report on yourself from either of these agencies.</t>
  </si>
  <si>
    <t>(http://www.equifax.com/ecm/canada/EFXCreditReportRequestForm.pdf) or (http://www.transunion.ca)</t>
  </si>
  <si>
    <t>The first thing you can do to build good credit is to open a credit card if you don’t have one. If you can’t qualify for a regular credit card,</t>
  </si>
  <si>
    <t xml:space="preserve">Your Credit management will impact your score. Have you been bankrupt, have you had a collection, have you been in a credit </t>
  </si>
  <si>
    <t>repayment plan?</t>
  </si>
  <si>
    <t xml:space="preserve">If you have cards you no longer use cancel them, but if you have had the account for a long time the history might be helping your </t>
  </si>
  <si>
    <t>credit score.</t>
  </si>
  <si>
    <r>
      <rPr>
        <b/>
        <sz val="11"/>
        <color theme="1"/>
        <rFont val="Calibri"/>
        <family val="2"/>
        <scheme val="minor"/>
      </rPr>
      <t>i)</t>
    </r>
    <r>
      <rPr>
        <sz val="11"/>
        <color theme="1"/>
        <rFont val="Calibri"/>
        <family val="2"/>
        <scheme val="minor"/>
      </rPr>
      <t xml:space="preserve"> Negative factors such as collection accounts, bankruptcies, loan defaults, foreclosures, derogatory public records, consumer </t>
    </r>
  </si>
  <si>
    <t>proposals.</t>
  </si>
  <si>
    <t xml:space="preserve">Going through divorce, be very careful and watchful of your credit and how things are managed so you don’t end up in a bad credit </t>
  </si>
  <si>
    <t>position.</t>
  </si>
  <si>
    <t>Debt Consolidation Tool</t>
  </si>
  <si>
    <t xml:space="preserve">Understand the minimum balance amounts and what making that minimum payment means to how long it will take to pay off your </t>
  </si>
  <si>
    <t>debts.</t>
  </si>
  <si>
    <r>
      <rPr>
        <b/>
        <sz val="11"/>
        <color theme="1"/>
        <rFont val="Calibri"/>
        <family val="2"/>
        <scheme val="minor"/>
      </rPr>
      <t xml:space="preserve">a) </t>
    </r>
    <r>
      <rPr>
        <sz val="11"/>
        <color theme="1"/>
        <rFont val="Calibri"/>
        <family val="2"/>
        <scheme val="minor"/>
      </rPr>
      <t>Number of credit accounts;</t>
    </r>
  </si>
  <si>
    <r>
      <rPr>
        <b/>
        <sz val="11"/>
        <color theme="1"/>
        <rFont val="Calibri"/>
        <family val="2"/>
        <scheme val="minor"/>
      </rPr>
      <t>b)</t>
    </r>
    <r>
      <rPr>
        <sz val="11"/>
        <color theme="1"/>
        <rFont val="Calibri"/>
        <family val="2"/>
        <scheme val="minor"/>
      </rPr>
      <t xml:space="preserve"> Age of credit accounts;</t>
    </r>
  </si>
  <si>
    <r>
      <rPr>
        <b/>
        <sz val="11"/>
        <color theme="1"/>
        <rFont val="Calibri"/>
        <family val="2"/>
        <scheme val="minor"/>
      </rPr>
      <t>c)</t>
    </r>
    <r>
      <rPr>
        <sz val="11"/>
        <color theme="1"/>
        <rFont val="Calibri"/>
        <family val="2"/>
        <scheme val="minor"/>
      </rPr>
      <t xml:space="preserve"> Amount owed on all credit accounts;</t>
    </r>
  </si>
  <si>
    <r>
      <rPr>
        <b/>
        <sz val="11"/>
        <color theme="1"/>
        <rFont val="Calibri"/>
        <family val="2"/>
        <scheme val="minor"/>
      </rPr>
      <t>d)</t>
    </r>
    <r>
      <rPr>
        <sz val="11"/>
        <color theme="1"/>
        <rFont val="Calibri"/>
        <family val="2"/>
        <scheme val="minor"/>
      </rPr>
      <t> Total available credit limit;</t>
    </r>
  </si>
  <si>
    <r>
      <rPr>
        <b/>
        <sz val="11"/>
        <color theme="1"/>
        <rFont val="Calibri"/>
        <family val="2"/>
        <scheme val="minor"/>
      </rPr>
      <t xml:space="preserve">e) </t>
    </r>
    <r>
      <rPr>
        <sz val="11"/>
        <color theme="1"/>
        <rFont val="Calibri"/>
        <family val="2"/>
        <scheme val="minor"/>
      </rPr>
      <t>Ratio of credit balances vs. total available credit limit;</t>
    </r>
  </si>
  <si>
    <r>
      <rPr>
        <b/>
        <sz val="11"/>
        <color theme="1"/>
        <rFont val="Calibri"/>
        <family val="2"/>
        <scheme val="minor"/>
      </rPr>
      <t xml:space="preserve">f) </t>
    </r>
    <r>
      <rPr>
        <sz val="11"/>
        <color theme="1"/>
        <rFont val="Calibri"/>
        <family val="2"/>
        <scheme val="minor"/>
      </rPr>
      <t>Number of credit debts opened in the last 12 months;</t>
    </r>
  </si>
  <si>
    <r>
      <rPr>
        <b/>
        <sz val="11"/>
        <color theme="1"/>
        <rFont val="Calibri"/>
        <family val="2"/>
        <scheme val="minor"/>
      </rPr>
      <t>g)</t>
    </r>
    <r>
      <rPr>
        <sz val="11"/>
        <color theme="1"/>
        <rFont val="Calibri"/>
        <family val="2"/>
        <scheme val="minor"/>
      </rPr>
      <t xml:space="preserve"> Total debts;</t>
    </r>
  </si>
  <si>
    <r>
      <rPr>
        <b/>
        <sz val="11"/>
        <color theme="1"/>
        <rFont val="Calibri"/>
        <family val="2"/>
        <scheme val="minor"/>
      </rPr>
      <t>h)</t>
    </r>
    <r>
      <rPr>
        <sz val="11"/>
        <color theme="1"/>
        <rFont val="Calibri"/>
        <family val="2"/>
        <scheme val="minor"/>
      </rPr>
      <t xml:space="preserve"> Promptness in paying bill;</t>
    </r>
  </si>
  <si>
    <t xml:space="preserve"> you can apply for a secured credit card where the issuing bank gives you a credit limit based on your current savings with them.</t>
  </si>
  <si>
    <t>If you pay the full balance each month and don’t perform any cash advances you will not have to pay any interest.</t>
  </si>
  <si>
    <t>If you carry a balance past the payment date and/or you take cash advances on your credit card then interest charges will apply.</t>
  </si>
  <si>
    <t>There are 5 C's of credit that are used as the basic lending parameters: 1. Character 2. Capacity 3. Collateral 4. Capital 5. Credit.</t>
  </si>
  <si>
    <t xml:space="preserve">A budget will help you better understand where you are spending money, where you can save money, reduce expenses, and help </t>
  </si>
  <si>
    <t>you pay off debts faster.</t>
  </si>
  <si>
    <t xml:space="preserve">Track your income and expenses. Collect pay stubs, receipts, bank statements, credit card statements, any other debts or </t>
  </si>
  <si>
    <t>investments you may have.</t>
  </si>
  <si>
    <t>By using information you have collected in the past you can start to build a picture of how you want to spend your money in the</t>
  </si>
  <si>
    <t>future.</t>
  </si>
  <si>
    <t xml:space="preserve">Adjust your expenses to ensure that you are saving something each month. Ideally you should be saving a minimum of 10% of your </t>
  </si>
  <si>
    <t>gross income.</t>
  </si>
  <si>
    <t xml:space="preserve">Keep track every month and record what you budgeted, what you actually spent and continue to make revisions so improve your </t>
  </si>
  <si>
    <t>budget.</t>
  </si>
  <si>
    <t>Learn to stick to the budget.</t>
  </si>
  <si>
    <t xml:space="preserve">There are one time expenses which include: down payment, legal fees, deposits, real estate fees, closing costs, land transfer </t>
  </si>
  <si>
    <t>taxes, home inspection, appraisals, insurance premiums, moving….</t>
  </si>
  <si>
    <t xml:space="preserve">There are on going expenses which include: mortgage payments, property taxes, utilities, insurance, telephone, internet, condo </t>
  </si>
  <si>
    <t>fees, maintenance costs….</t>
  </si>
  <si>
    <t xml:space="preserve">Debt collectors are not allowed to contact friends, employer, relatives, neighbours for any information (other than phone number </t>
  </si>
  <si>
    <t>and address).</t>
  </si>
  <si>
    <t xml:space="preserve">Debt collectors are not allowed to use threatening, intimidating or abusive language, contact you on holidays, before 7 am and </t>
  </si>
  <si>
    <t>after 9 pm.</t>
  </si>
  <si>
    <r>
      <t xml:space="preserve">Managing Debt
</t>
    </r>
    <r>
      <rPr>
        <b/>
        <sz val="9"/>
        <color theme="1"/>
        <rFont val="Calibri"/>
        <family val="2"/>
        <scheme val="minor"/>
      </rPr>
      <t>The strategies below are used by many, however, you must understand that these will have a negative impact on your credit!</t>
    </r>
  </si>
  <si>
    <t>CALVERT HOME MORTGAGE INVESTMENT CORPORATION</t>
  </si>
  <si>
    <t>Consolidated Loan</t>
  </si>
  <si>
    <t>Comparable Loan 1</t>
  </si>
  <si>
    <t>Comparable Loan 2</t>
  </si>
  <si>
    <t>Comparable Loan 3</t>
  </si>
  <si>
    <t>APR</t>
  </si>
  <si>
    <t xml:space="preserve">                                                                                                                                                                                                                                                                                                                                                                                                                                                                                                                                                                                                                                                                                                                                                                                                                                                                                                                                                                                                                                                                                                                                                                                                                                                                                                                                                                                                                                                                                                                                                                                                                                                                                                                                                                                                                                                                                                                                                                                                                                                                                                                                                                                                                                                                                                                                                                                                                                                                                                                                                                                                                                                                                                                                                                                                                                                                                                                                                                                                                                                                                                                                                                                                                                                                                                                                                                                                                                                                                                                                                                                                                                                                                                                                                                                                                                                                                                                                                                                                                                                                                                                                                                                                                                                                                                                                                                                                                                                                                                                                                                                                                                                                                                                                                                                                                                                                                                                                                                                                                                                                                                                                                                                                                                                                                           </t>
  </si>
  <si>
    <t>Compounding Period</t>
  </si>
  <si>
    <t>Term of Loan</t>
  </si>
  <si>
    <t>APR s/a only</t>
  </si>
  <si>
    <t>Net Advance</t>
  </si>
  <si>
    <t>Loan Amount</t>
  </si>
  <si>
    <t>Monthly Payment</t>
  </si>
  <si>
    <t>Rate</t>
  </si>
  <si>
    <t>APR Simple Interest</t>
  </si>
  <si>
    <t>APR compounded Monthly</t>
  </si>
  <si>
    <t>New Loan Information to Consolidate Debts</t>
  </si>
  <si>
    <t>Summary of Current Situation vs. New Loan</t>
  </si>
  <si>
    <t>Total Fee</t>
  </si>
  <si>
    <t>Total Fees</t>
  </si>
  <si>
    <t>Lender + Broker Fees</t>
  </si>
  <si>
    <t>Consolidated Debt Amount</t>
  </si>
  <si>
    <t>Net Loan Amount Before Fees</t>
  </si>
  <si>
    <t>Loan 1 To Compare</t>
  </si>
  <si>
    <t>Loan 2 To Compare</t>
  </si>
  <si>
    <t>Loan 3 To Compare</t>
  </si>
  <si>
    <t>Balance at end of term - Semi Annually</t>
  </si>
  <si>
    <t>Periodic Rate To Calc Balance at end of term - Semi-Annually</t>
  </si>
  <si>
    <t>Periodic Rate To Calc Balance at end of term - Monthly</t>
  </si>
  <si>
    <t>Periodic Rate - S/A</t>
  </si>
  <si>
    <t>Balance at end of term - Monthly</t>
  </si>
  <si>
    <t>Period rate - Monthly</t>
  </si>
  <si>
    <t>APR compounded S/A</t>
  </si>
  <si>
    <t>ETO - Add extra money, if required</t>
  </si>
  <si>
    <t>Total Loan Amount</t>
  </si>
  <si>
    <t>Loan Information From 'Consolidated Debts'</t>
  </si>
  <si>
    <t>Annualized Percentage Rate (APR)</t>
  </si>
  <si>
    <t>Total Budget</t>
  </si>
  <si>
    <t>Income</t>
  </si>
  <si>
    <t>Other Income</t>
  </si>
  <si>
    <t>Total Income</t>
  </si>
  <si>
    <t>Expenses</t>
  </si>
  <si>
    <t>Property Tax</t>
  </si>
  <si>
    <t>Utilities</t>
  </si>
  <si>
    <t xml:space="preserve">Housing Subtotal </t>
  </si>
  <si>
    <t>Eating Out</t>
  </si>
  <si>
    <t>Vehicle Loan/Lease</t>
  </si>
  <si>
    <t>Repairs &amp; Maintenance</t>
  </si>
  <si>
    <t>Parking</t>
  </si>
  <si>
    <t>Public Transit</t>
  </si>
  <si>
    <t>Transportation Subtotal</t>
  </si>
  <si>
    <t>Concerts/Events</t>
  </si>
  <si>
    <t>Entertainment Subtotal</t>
  </si>
  <si>
    <t>Medical/Dental/Vision</t>
  </si>
  <si>
    <t>Childcare</t>
  </si>
  <si>
    <t>Salon/Hair</t>
  </si>
  <si>
    <t>Personal Hygiene</t>
  </si>
  <si>
    <t>Travel/Plane Fare</t>
  </si>
  <si>
    <t>Accommodations</t>
  </si>
  <si>
    <t>Food</t>
  </si>
  <si>
    <t>Entertainment</t>
  </si>
  <si>
    <t xml:space="preserve">Travel Subtotal </t>
  </si>
  <si>
    <t>Savings/TFSA</t>
  </si>
  <si>
    <t>Bank Fees</t>
  </si>
  <si>
    <t>RRSP Contributions</t>
  </si>
  <si>
    <t>RESP Contributions</t>
  </si>
  <si>
    <t>Debt Repayment</t>
  </si>
  <si>
    <t>Income Tax Owed</t>
  </si>
  <si>
    <t>Life Insurance</t>
  </si>
  <si>
    <t xml:space="preserve">Financial Subtotal </t>
  </si>
  <si>
    <t>Pets</t>
  </si>
  <si>
    <t>Misc Expenses</t>
  </si>
  <si>
    <t>Other Subtotal</t>
  </si>
  <si>
    <t xml:space="preserve">Expenses Total </t>
  </si>
  <si>
    <t>Surplus/Deficit</t>
  </si>
  <si>
    <t>January</t>
  </si>
  <si>
    <t>February</t>
  </si>
  <si>
    <t>March</t>
  </si>
  <si>
    <t>April</t>
  </si>
  <si>
    <t>May</t>
  </si>
  <si>
    <t>June</t>
  </si>
  <si>
    <t>July</t>
  </si>
  <si>
    <t>August</t>
  </si>
  <si>
    <t>September</t>
  </si>
  <si>
    <t>October</t>
  </si>
  <si>
    <t>November</t>
  </si>
  <si>
    <t>December</t>
  </si>
  <si>
    <t>Other</t>
  </si>
  <si>
    <t>Mortgage/Rent</t>
  </si>
  <si>
    <t>Maintenance</t>
  </si>
  <si>
    <t>Health</t>
  </si>
  <si>
    <t xml:space="preserve">Personal Subtotal </t>
  </si>
  <si>
    <t>YEAR</t>
  </si>
  <si>
    <t xml:space="preserve">Other </t>
  </si>
  <si>
    <t>Prescription</t>
  </si>
  <si>
    <t>Fuel/Rental Car</t>
  </si>
  <si>
    <t>Online Subscriptions</t>
  </si>
  <si>
    <t>Phone</t>
  </si>
  <si>
    <t>Internet</t>
  </si>
  <si>
    <t>Phone/Internet Subtotal</t>
  </si>
  <si>
    <t>Gifts (Birthday / Christmas)</t>
  </si>
  <si>
    <t>Term of Loan (months)</t>
  </si>
  <si>
    <t>Income C</t>
  </si>
  <si>
    <r>
      <t>The first step is to list</t>
    </r>
    <r>
      <rPr>
        <b/>
        <sz val="11"/>
        <color theme="1"/>
        <rFont val="Calibri"/>
        <family val="2"/>
        <scheme val="minor"/>
      </rPr>
      <t xml:space="preserve"> all</t>
    </r>
    <r>
      <rPr>
        <sz val="11"/>
        <color theme="1"/>
        <rFont val="Calibri"/>
        <family val="2"/>
        <scheme val="minor"/>
      </rPr>
      <t xml:space="preserve"> of the debts. This is done in the 'Consolidated Debts' tab. List the Lenders or give a Description of the debt. Include all of the debt such as mortgages, credit cards, lines of credit, car loans, collections, other personal loans or even debts owed without interest. </t>
    </r>
    <r>
      <rPr>
        <b/>
        <sz val="11"/>
        <color theme="1"/>
        <rFont val="Calibri"/>
        <family val="2"/>
        <scheme val="minor"/>
      </rPr>
      <t>Note: It is important to list all of the debts to get a true sense of the interest paid on it.</t>
    </r>
    <r>
      <rPr>
        <sz val="11"/>
        <color theme="1"/>
        <rFont val="Calibri"/>
        <family val="2"/>
        <scheme val="minor"/>
      </rPr>
      <t xml:space="preserve"> Then enter the 'Current Balance', 'Current Monthly Payment' and the 'Interest Rate'. Select if the interest is Simple Interest, how it Compounds or if the debt has No Interest such as a Builder's Lien or loan from relatives. To determine how the interest compounds, refer to the initial contract. If that is not available, most mortgages compound Semi-Annually, where-as most credit cards and lines of credit compound Monthly. Once this information is entered, the 'Total Debt', 'Monthly Payments', 'Annual Payments', 'Blended Interest Rate' and 'Annual Interest Costs' of the 'Current Debt' will be calculated in the 'Summary of Current Situation vs. New Loan'.</t>
    </r>
  </si>
  <si>
    <t>Once this is done, enter the 'New Loan Information to Consolidate Debts'. The 'Consolidated Debt Amount' includes all of the debts in the table that were chosen to consolidate (in full or partially). Enter in additional funds needed to add to the loan as an Equity Take-Out. If no additional funds are needed, leave that box blank. The 'Net Loan Amount Before Fees' will reflect the amount to consolidate plus additional money. Enter in additional costs such as Legal Fees, Appraisal Fees, Lender + Broker Fees and  Misc. Fees. This will calculate the 'Total Fees' and the 'Total Loan Amount'.</t>
  </si>
  <si>
    <t xml:space="preserve">This tool is designed for the following:
•    to assist in understanding debts and the true cost of that debt
•    to demonstrate how taking on a new loan can lower monthly payments and the cost of borrowing
•    to determine the best loan option by doing a like-for-like comparison of multiple loans with different parameters using the Annual Percentage Rate (APR)
•    to give credit tips to help build a credit score
•    provide a robust budget creation tool </t>
  </si>
  <si>
    <t>Next determine which debts to consolidate. Select Yes, No or Partial (to partially pay down a debt) in the 'Consolidate Debt?' column. 
•      If No is selected, the 'New Balance' will be the same and nothing will be added to 'Consolidated Debt Amount'.
•      If Yes is selected, the 'New Balance' of $0 will appear. This debt is also now added to the 'Consolidated Debt Amount' in the 'New Loan Information to Consolidate Debts' section.
•      If Partial is selected, also enter the amount to be consolidated in the 'If "Partial" enter the amount to be consolidated' column. Once complete, a 'New Balance' will be calculated. A 'New Monthly Payment for the Remaining Debt' will also need to be entered. For some debts such as a car or bank loan, the payment will not change, it will just be paid down quicker. For other debts such as a credit card, the payment will change usually proportionate to the amount paid down. In other words, if paid down by half, the payment should be half of the original payment.</t>
  </si>
  <si>
    <t>Now enter in the terms of the New Loan. Enter the Interest Rate, select if it is Simple Interest or if there is a Compounding Period and then select the Amortization Period (in years) and Term of the Loan (in months). The 'Payments (per month)' and APR are calculated.</t>
  </si>
  <si>
    <t>Once complete, the New Debt will be in the 'Summary of Current Situation vs. New Loan' and the Difference between new and old will be outlined. There is also a more detailed summary of this in the 'Consolidation Solution Summary' tab to see how the consolidated debt changed.</t>
  </si>
  <si>
    <r>
      <rPr>
        <b/>
        <sz val="11"/>
        <color theme="1"/>
        <rFont val="Calibri"/>
        <family val="2"/>
        <scheme val="minor"/>
      </rPr>
      <t xml:space="preserve">NEW TO THIS VERSION </t>
    </r>
    <r>
      <rPr>
        <sz val="11"/>
        <color theme="1"/>
        <rFont val="Calibri"/>
        <family val="2"/>
        <scheme val="minor"/>
      </rPr>
      <t>of the Debt Consolidation Tool, is the ability to Compare Multiple Loans. In this worksheet, the loan information from the 'Consolidated Debts' tab is pre-populated and can not be changed. Entering new information into the columns associated with Loan 1, 2 or 3 To Compare allows you to compare up to 3 additional loans. It also can be used as a stand alone tool to compare up to 3 loans without using the the Consolidate Debts tab. First, enter in the Consolidated Debt Amount and any extra money required as an Equity Take Out. The 'Net Loan Amount Before Fees' will be calculated. Then enter any Legal Fees, Appraisal Fee, Lender + Broker Fees and Misc. Fees. The 'Total Fees' and the 'Total Loan Amount' will be calculated. Now enter in the terms of the New Loan. Enter the Interest Rate, select if it is Simple Interest or if there is a Compounding Period and then select the Amortization Period (in years) and Term of the Loan (in months). The Payments (per month) and APR will be calculated. Repeat this for as many loans needed to compare. This gives the ability to Compare the Loans as like-for-like because the APR will show the true cost of borrowing in each loan scenario.</t>
    </r>
  </si>
  <si>
    <t>Each of these pages are set up to print out if a hard copy is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</si>
</sst>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8" formatCode="&quot;$&quot;#,##0.00;[Red]\-&quot;$&quot;#,##0.00"/>
    <numFmt numFmtId="44" formatCode="_-&quot;$&quot;* #,##0.00_-;\-&quot;$&quot;* #,##0.00_-;_-&quot;$&quot;* &quot;-&quot;??_-;_-@_-"/>
    <numFmt numFmtId="164" formatCode="&quot;$&quot;#,##0.00_);\(&quot;$&quot;#,##0.00\)"/>
    <numFmt numFmtId="165" formatCode="_(&quot;$&quot;* #,##0.00_);_(&quot;$&quot;* \(#,##0.00\);_(&quot;$&quot;* &quot;-&quot;??_);_(@_)"/>
    <numFmt numFmtId="166" formatCode="_(* #,##0.00_);_(* \(#,##0.00\);_(* &quot;-&quot;??_);_(@_)"/>
    <numFmt numFmtId="167" formatCode="&quot;$&quot;#,##0.00"/>
    <numFmt numFmtId="168" formatCode="General&quot; years&quot;"/>
    <numFmt numFmtId="169" formatCode="mm\-yyyy"/>
    <numFmt numFmtId="170" formatCode="0.00000000"/>
    <numFmt numFmtId="171" formatCode="General\ &quot;yr&quot;"/>
    <numFmt numFmtId="172" formatCode="General\ &quot;years&quot;"/>
    <numFmt numFmtId="173" formatCode="General&quot; months&quot;"/>
    <numFmt numFmtId="174" formatCode="0.0%"/>
    <numFmt numFmtId="175" formatCode="0.0000%"/>
    <numFmt numFmtId="176" formatCode="0.00000%"/>
    <numFmt numFmtId="177" formatCode="_-&quot;$&quot;* #,##0_-;\-&quot;$&quot;* #,##0_-;_-&quot;$&quot;* &quot;-&quot;??_-;_-@_-"/>
    <numFmt numFmtId="178" formatCode="&quot;$&quot;#,##0"/>
    <numFmt numFmtId="179" formatCode="General\ &quot;months&quot;"/>
    <numFmt numFmtId="180" formatCode="0.00000"/>
    <numFmt numFmtId="181" formatCode="0.000000%"/>
    <numFmt numFmtId="182" formatCode="&quot;$&quot;#,##0.00\ &quot;/ month&quot;"/>
  </numFmts>
  <fonts count="57"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Arial"/>
      <family val="2"/>
    </font>
    <font>
      <b/>
      <sz val="14"/>
      <color theme="1" tint="0.14999847407452621"/>
      <name val="Calibri"/>
      <family val="2"/>
      <scheme val="minor"/>
    </font>
    <font>
      <sz val="16"/>
      <color rgb="FF005596"/>
      <name val="Arial Black"/>
      <family val="2"/>
    </font>
    <font>
      <b/>
      <sz val="14"/>
      <color theme="0"/>
      <name val="Calibri"/>
      <family val="2"/>
      <scheme val="minor"/>
    </font>
    <font>
      <i/>
      <sz val="11"/>
      <color theme="1"/>
      <name val="Calibri"/>
      <family val="2"/>
      <scheme val="minor"/>
    </font>
    <font>
      <u/>
      <sz val="11"/>
      <color theme="10"/>
      <name val="Calibri"/>
      <family val="2"/>
      <scheme val="minor"/>
    </font>
    <font>
      <sz val="12"/>
      <name val="Arial"/>
      <family val="2"/>
    </font>
    <font>
      <sz val="14"/>
      <color theme="0"/>
      <name val="Calibri"/>
      <family val="2"/>
      <scheme val="minor"/>
    </font>
    <font>
      <sz val="11"/>
      <color theme="1"/>
      <name val="Calibri"/>
      <family val="2"/>
    </font>
    <font>
      <b/>
      <sz val="12"/>
      <name val="Calibri"/>
      <family val="2"/>
      <scheme val="minor"/>
    </font>
    <font>
      <b/>
      <sz val="9"/>
      <color theme="1"/>
      <name val="Calibri"/>
      <family val="2"/>
      <scheme val="minor"/>
    </font>
    <font>
      <b/>
      <u/>
      <sz val="11"/>
      <color theme="10"/>
      <name val="Calibri"/>
      <family val="2"/>
      <scheme val="minor"/>
    </font>
    <font>
      <sz val="8"/>
      <color theme="1"/>
      <name val="Calibri"/>
      <family val="2"/>
    </font>
    <font>
      <sz val="11"/>
      <color theme="3"/>
      <name val="Calibri"/>
      <family val="2"/>
      <scheme val="minor"/>
    </font>
    <font>
      <sz val="12"/>
      <color theme="1"/>
      <name val="Calibri"/>
      <family val="2"/>
      <scheme val="minor"/>
    </font>
    <font>
      <sz val="11"/>
      <color theme="1"/>
      <name val="Arial"/>
      <family val="2"/>
    </font>
    <font>
      <b/>
      <sz val="11"/>
      <color theme="1"/>
      <name val="Arial"/>
      <family val="2"/>
    </font>
    <font>
      <b/>
      <sz val="15"/>
      <color theme="0"/>
      <name val="Arial"/>
      <family val="2"/>
    </font>
    <font>
      <b/>
      <sz val="12"/>
      <color theme="1"/>
      <name val="Arial"/>
      <family val="2"/>
    </font>
    <font>
      <sz val="10"/>
      <color theme="1" tint="0.14999847407452621"/>
      <name val="Arial"/>
      <family val="2"/>
    </font>
    <font>
      <sz val="11"/>
      <color theme="1" tint="0.14999847407452621"/>
      <name val="Arial"/>
      <family val="2"/>
    </font>
    <font>
      <sz val="14"/>
      <color theme="1"/>
      <name val="Arial"/>
      <family val="2"/>
    </font>
    <font>
      <u/>
      <sz val="11"/>
      <color theme="10"/>
      <name val="Arial"/>
      <family val="2"/>
    </font>
    <font>
      <i/>
      <sz val="14"/>
      <color theme="1"/>
      <name val="Arial"/>
      <family val="2"/>
    </font>
    <font>
      <b/>
      <sz val="14"/>
      <color theme="1"/>
      <name val="Arial"/>
      <family val="2"/>
    </font>
    <font>
      <b/>
      <u/>
      <sz val="14"/>
      <color theme="1"/>
      <name val="Arial"/>
      <family val="2"/>
    </font>
    <font>
      <sz val="12"/>
      <color theme="1"/>
      <name val="Arial"/>
      <family val="2"/>
    </font>
    <font>
      <b/>
      <sz val="13"/>
      <color theme="2" tint="-0.24994659260841701"/>
      <name val="Calibri"/>
      <family val="2"/>
      <scheme val="minor"/>
    </font>
    <font>
      <b/>
      <sz val="12"/>
      <color theme="0"/>
      <name val="Arial"/>
      <family val="2"/>
    </font>
    <font>
      <sz val="12"/>
      <color theme="0"/>
      <name val="Arial"/>
      <family val="2"/>
    </font>
    <font>
      <sz val="14"/>
      <name val="Arial"/>
      <family val="2"/>
    </font>
    <font>
      <b/>
      <sz val="14"/>
      <name val="Arial"/>
      <family val="2"/>
    </font>
    <font>
      <b/>
      <sz val="14"/>
      <color theme="0"/>
      <name val="Arial"/>
      <family val="2"/>
    </font>
    <font>
      <b/>
      <sz val="14"/>
      <color theme="4" tint="-0.499984740745262"/>
      <name val="Calibri"/>
      <family val="2"/>
      <scheme val="minor"/>
    </font>
    <font>
      <b/>
      <sz val="14"/>
      <color theme="0" tint="-4.9989318521683403E-2"/>
      <name val="Arial"/>
      <family val="2"/>
    </font>
    <font>
      <b/>
      <sz val="14"/>
      <color rgb="FF0070C0"/>
      <name val="Arial"/>
      <family val="2"/>
    </font>
    <font>
      <b/>
      <sz val="14"/>
      <color theme="1" tint="0.34998626667073579"/>
      <name val="Arial"/>
      <family val="2"/>
    </font>
    <font>
      <b/>
      <sz val="9"/>
      <color rgb="FF000000"/>
      <name val="Tahoma"/>
      <family val="2"/>
    </font>
    <font>
      <sz val="9"/>
      <color rgb="FF000000"/>
      <name val="Tahoma"/>
      <family val="2"/>
    </font>
    <font>
      <sz val="8"/>
      <name val="Calibri"/>
      <family val="2"/>
      <scheme val="minor"/>
    </font>
    <font>
      <sz val="11"/>
      <name val="Calibri"/>
      <family val="2"/>
      <scheme val="minor"/>
    </font>
    <font>
      <sz val="14"/>
      <color theme="1" tint="4.9989318521683403E-2"/>
      <name val="Arial"/>
      <family val="2"/>
    </font>
    <font>
      <sz val="11"/>
      <color theme="0"/>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sz val="10"/>
      <color rgb="FF002060"/>
      <name val="Arial"/>
      <family val="2"/>
    </font>
    <font>
      <b/>
      <sz val="11"/>
      <color theme="0"/>
      <name val="Calibri"/>
      <family val="2"/>
      <scheme val="minor"/>
    </font>
    <font>
      <b/>
      <sz val="8"/>
      <color theme="1"/>
      <name val="Calibri"/>
      <family val="2"/>
    </font>
    <font>
      <sz val="11"/>
      <color theme="0"/>
      <name val="Arial"/>
      <family val="2"/>
    </font>
    <font>
      <b/>
      <sz val="14"/>
      <name val="Calibri"/>
      <family val="2"/>
      <scheme val="minor"/>
    </font>
    <font>
      <sz val="9"/>
      <color indexed="81"/>
      <name val="Tahoma"/>
      <family val="2"/>
    </font>
    <font>
      <b/>
      <sz val="14"/>
      <color indexed="81"/>
      <name val="Arial"/>
      <family val="2"/>
    </font>
  </fonts>
  <fills count="24">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005596"/>
        <bgColor indexed="64"/>
      </patternFill>
    </fill>
    <fill>
      <patternFill patternType="solid">
        <fgColor theme="4"/>
        <bgColor theme="4"/>
      </patternFill>
    </fill>
    <fill>
      <patternFill patternType="solid">
        <fgColor rgb="FFDAEAFE"/>
        <bgColor indexed="64"/>
      </patternFill>
    </fill>
    <fill>
      <patternFill patternType="solid">
        <fgColor theme="6" tint="0.79998168889431442"/>
        <bgColor indexed="65"/>
      </patternFill>
    </fill>
    <fill>
      <patternFill patternType="solid">
        <fgColor theme="1" tint="0.34998626667073579"/>
        <bgColor indexed="64"/>
      </patternFill>
    </fill>
    <fill>
      <patternFill patternType="solid">
        <fgColor rgb="FF0070C0"/>
        <bgColor indexed="64"/>
      </patternFill>
    </fill>
    <fill>
      <patternFill patternType="solid">
        <fgColor theme="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92D050"/>
        <bgColor indexed="64"/>
      </patternFill>
    </fill>
    <fill>
      <patternFill patternType="solid">
        <fgColor theme="1" tint="0.499984740745262"/>
        <bgColor indexed="64"/>
      </patternFill>
    </fill>
    <fill>
      <patternFill patternType="solid">
        <fgColor theme="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DF0E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rgb="FF005596"/>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right/>
      <top style="thin">
        <color theme="0"/>
      </top>
      <bottom style="thin">
        <color theme="0"/>
      </bottom>
      <diagonal/>
    </border>
    <border>
      <left style="medium">
        <color indexed="64"/>
      </left>
      <right style="medium">
        <color theme="1" tint="0.499984740745262"/>
      </right>
      <top style="medium">
        <color indexed="64"/>
      </top>
      <bottom/>
      <diagonal/>
    </border>
    <border>
      <left style="medium">
        <color theme="1" tint="0.499984740745262"/>
      </left>
      <right style="thin">
        <color theme="1" tint="0.499984740745262"/>
      </right>
      <top style="medium">
        <color indexed="64"/>
      </top>
      <bottom/>
      <diagonal/>
    </border>
    <border>
      <left style="thin">
        <color theme="1" tint="0.499984740745262"/>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theme="1" tint="0.499984740745262"/>
      </right>
      <top/>
      <bottom style="medium">
        <color indexed="64"/>
      </bottom>
      <diagonal/>
    </border>
    <border>
      <left style="medium">
        <color theme="1" tint="0.499984740745262"/>
      </left>
      <right style="thin">
        <color theme="1" tint="0.499984740745262"/>
      </right>
      <top/>
      <bottom style="medium">
        <color indexed="64"/>
      </bottom>
      <diagonal/>
    </border>
    <border>
      <left style="thin">
        <color theme="1" tint="0.499984740745262"/>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s>
  <cellStyleXfs count="12">
    <xf numFmtId="0" fontId="0" fillId="0" borderId="0"/>
    <xf numFmtId="9" fontId="2" fillId="0" borderId="0" applyFont="0" applyFill="0" applyBorder="0" applyAlignment="0" applyProtection="0"/>
    <xf numFmtId="0" fontId="3" fillId="0" borderId="0"/>
    <xf numFmtId="166" fontId="2" fillId="0" borderId="0" applyFont="0" applyFill="0" applyBorder="0" applyAlignment="0" applyProtection="0"/>
    <xf numFmtId="0" fontId="8" fillId="0" borderId="0" applyNumberFormat="0" applyFill="0" applyBorder="0" applyAlignment="0" applyProtection="0"/>
    <xf numFmtId="44" fontId="2" fillId="0" borderId="0" applyFont="0" applyFill="0" applyBorder="0" applyAlignment="0" applyProtection="0"/>
    <xf numFmtId="0" fontId="2" fillId="8" borderId="0" applyNumberFormat="0" applyBorder="0" applyAlignment="0" applyProtection="0"/>
    <xf numFmtId="0" fontId="17" fillId="0" borderId="0"/>
    <xf numFmtId="0" fontId="30" fillId="0" borderId="0">
      <alignment vertical="center"/>
    </xf>
    <xf numFmtId="165" fontId="30" fillId="0" borderId="0" applyFont="0" applyFill="0" applyBorder="0" applyAlignment="0" applyProtection="0"/>
    <xf numFmtId="165" fontId="17" fillId="0" borderId="0" applyFont="0" applyFill="0" applyBorder="0" applyAlignment="0" applyProtection="0"/>
    <xf numFmtId="0" fontId="45" fillId="17" borderId="0" applyNumberFormat="0" applyBorder="0" applyAlignment="0" applyProtection="0"/>
  </cellStyleXfs>
  <cellXfs count="358">
    <xf numFmtId="0" fontId="0" fillId="0" borderId="0" xfId="0"/>
    <xf numFmtId="0" fontId="5" fillId="3" borderId="0" xfId="0" applyFont="1" applyFill="1" applyBorder="1" applyAlignment="1">
      <alignment vertical="center"/>
    </xf>
    <xf numFmtId="0" fontId="0" fillId="3" borderId="0" xfId="0" applyFont="1" applyFill="1"/>
    <xf numFmtId="0" fontId="5" fillId="3" borderId="7" xfId="0" applyFont="1" applyFill="1" applyBorder="1" applyAlignment="1">
      <alignment vertical="center"/>
    </xf>
    <xf numFmtId="0" fontId="0" fillId="3" borderId="7" xfId="0" applyFont="1" applyFill="1" applyBorder="1"/>
    <xf numFmtId="0" fontId="0" fillId="3" borderId="7" xfId="0" applyFill="1" applyBorder="1"/>
    <xf numFmtId="0" fontId="0" fillId="3" borderId="0" xfId="0" applyFill="1" applyAlignment="1">
      <alignment horizontal="left"/>
    </xf>
    <xf numFmtId="0" fontId="0" fillId="3" borderId="0" xfId="0" applyFill="1"/>
    <xf numFmtId="0" fontId="0" fillId="3" borderId="0" xfId="0" applyFill="1" applyAlignment="1">
      <alignment vertical="top" wrapText="1"/>
    </xf>
    <xf numFmtId="0" fontId="0" fillId="3" borderId="0" xfId="0" applyFont="1" applyFill="1" applyAlignment="1">
      <alignment horizontal="left"/>
    </xf>
    <xf numFmtId="0" fontId="7" fillId="3" borderId="0" xfId="0" applyFont="1" applyFill="1" applyAlignment="1">
      <alignment horizontal="left"/>
    </xf>
    <xf numFmtId="0" fontId="9" fillId="3" borderId="0" xfId="0" applyFont="1" applyFill="1" applyAlignment="1">
      <alignment horizontal="center" vertical="top"/>
    </xf>
    <xf numFmtId="0" fontId="9" fillId="3" borderId="0" xfId="0" applyFont="1" applyFill="1" applyAlignment="1">
      <alignment horizontal="right" vertical="top"/>
    </xf>
    <xf numFmtId="0" fontId="0" fillId="3" borderId="0" xfId="0" applyFont="1" applyFill="1" applyBorder="1" applyAlignment="1">
      <alignment horizontal="left"/>
    </xf>
    <xf numFmtId="0" fontId="0" fillId="3" borderId="0" xfId="0" applyFill="1" applyAlignment="1">
      <alignment horizontal="left" vertical="top"/>
    </xf>
    <xf numFmtId="0" fontId="1" fillId="3" borderId="0" xfId="0" applyFont="1" applyFill="1" applyAlignment="1">
      <alignment horizontal="left" vertical="top"/>
    </xf>
    <xf numFmtId="0" fontId="12" fillId="6" borderId="1" xfId="0" applyFont="1" applyFill="1" applyBorder="1" applyAlignment="1">
      <alignment horizontal="center" vertical="center" wrapText="1"/>
    </xf>
    <xf numFmtId="0" fontId="8" fillId="3" borderId="0" xfId="4" applyFill="1"/>
    <xf numFmtId="0" fontId="0" fillId="3" borderId="0" xfId="0" applyFill="1" applyAlignment="1" applyProtection="1"/>
    <xf numFmtId="0" fontId="0" fillId="0" borderId="0" xfId="0" applyFill="1" applyAlignment="1" applyProtection="1"/>
    <xf numFmtId="0" fontId="0" fillId="0" borderId="0" xfId="0" applyProtection="1"/>
    <xf numFmtId="0" fontId="16" fillId="0" borderId="0" xfId="4" applyFont="1" applyFill="1" applyAlignment="1" applyProtection="1">
      <alignment horizontal="center"/>
    </xf>
    <xf numFmtId="0" fontId="0" fillId="0" borderId="0" xfId="0" applyFill="1" applyProtection="1"/>
    <xf numFmtId="0" fontId="8" fillId="3" borderId="0" xfId="4" applyFill="1" applyAlignment="1" applyProtection="1"/>
    <xf numFmtId="0" fontId="11" fillId="3" borderId="0" xfId="0" applyFont="1" applyFill="1" applyAlignment="1" applyProtection="1"/>
    <xf numFmtId="0" fontId="0" fillId="0" borderId="0" xfId="0" applyAlignment="1" applyProtection="1"/>
    <xf numFmtId="164" fontId="19" fillId="0" borderId="0" xfId="0" applyNumberFormat="1" applyFont="1" applyFill="1" applyBorder="1" applyAlignment="1" applyProtection="1">
      <alignment horizontal="left"/>
    </xf>
    <xf numFmtId="0" fontId="20" fillId="0" borderId="0" xfId="0" applyFont="1" applyFill="1" applyBorder="1" applyAlignment="1" applyProtection="1">
      <alignment vertical="center"/>
    </xf>
    <xf numFmtId="167" fontId="9" fillId="0" borderId="12" xfId="0" applyNumberFormat="1" applyFont="1" applyFill="1" applyBorder="1" applyAlignment="1" applyProtection="1"/>
    <xf numFmtId="167" fontId="9" fillId="0" borderId="0" xfId="0" applyNumberFormat="1" applyFont="1" applyFill="1" applyBorder="1" applyAlignment="1" applyProtection="1"/>
    <xf numFmtId="10" fontId="9" fillId="0" borderId="12" xfId="0" applyNumberFormat="1" applyFont="1" applyFill="1" applyBorder="1" applyAlignment="1" applyProtection="1"/>
    <xf numFmtId="164" fontId="21" fillId="0" borderId="12" xfId="0" applyNumberFormat="1" applyFont="1" applyFill="1" applyBorder="1" applyAlignment="1" applyProtection="1"/>
    <xf numFmtId="0" fontId="23" fillId="0" borderId="0" xfId="0" applyFont="1" applyFill="1" applyBorder="1" applyAlignment="1" applyProtection="1">
      <alignment vertical="top" wrapText="1"/>
    </xf>
    <xf numFmtId="44" fontId="18" fillId="0" borderId="0" xfId="0" applyNumberFormat="1" applyFont="1" applyFill="1" applyBorder="1" applyAlignment="1" applyProtection="1">
      <alignment horizontal="right"/>
    </xf>
    <xf numFmtId="10" fontId="18" fillId="0" borderId="0" xfId="0" applyNumberFormat="1" applyFont="1" applyFill="1" applyBorder="1" applyAlignment="1" applyProtection="1">
      <alignment horizontal="right"/>
    </xf>
    <xf numFmtId="168" fontId="19" fillId="0" borderId="0" xfId="0" applyNumberFormat="1" applyFont="1" applyFill="1" applyBorder="1" applyAlignment="1" applyProtection="1">
      <alignment horizontal="right"/>
    </xf>
    <xf numFmtId="0" fontId="18" fillId="0" borderId="0" xfId="0" applyFont="1" applyFill="1" applyBorder="1" applyAlignment="1" applyProtection="1">
      <alignment horizontal="right"/>
    </xf>
    <xf numFmtId="0" fontId="28" fillId="0" borderId="4" xfId="0" applyFont="1" applyFill="1" applyBorder="1" applyAlignment="1" applyProtection="1">
      <alignment horizontal="center" vertical="center" wrapText="1"/>
    </xf>
    <xf numFmtId="0" fontId="18" fillId="0" borderId="0" xfId="0" applyFont="1" applyFill="1" applyAlignment="1" applyProtection="1">
      <alignment horizontal="center" vertical="center"/>
    </xf>
    <xf numFmtId="0" fontId="0" fillId="0" borderId="0" xfId="0" applyFill="1" applyBorder="1" applyAlignment="1" applyProtection="1">
      <alignment horizontal="center" vertical="center"/>
    </xf>
    <xf numFmtId="10" fontId="18" fillId="0" borderId="0" xfId="0" applyNumberFormat="1" applyFont="1" applyFill="1" applyAlignment="1" applyProtection="1">
      <alignment horizontal="center" vertical="center"/>
    </xf>
    <xf numFmtId="2" fontId="0" fillId="0" borderId="0" xfId="0" applyNumberFormat="1" applyFill="1" applyBorder="1" applyAlignment="1" applyProtection="1">
      <alignment horizontal="center" vertical="center"/>
    </xf>
    <xf numFmtId="0" fontId="18" fillId="0" borderId="0" xfId="0" applyFont="1" applyAlignment="1" applyProtection="1">
      <alignment horizontal="center" vertical="center"/>
    </xf>
    <xf numFmtId="0" fontId="0" fillId="0" borderId="10" xfId="0" applyFill="1" applyBorder="1" applyProtection="1"/>
    <xf numFmtId="0" fontId="0" fillId="0" borderId="10" xfId="0" applyBorder="1" applyProtection="1"/>
    <xf numFmtId="0" fontId="18" fillId="0" borderId="0" xfId="0" applyFont="1" applyFill="1" applyProtection="1"/>
    <xf numFmtId="167" fontId="18" fillId="0" borderId="0" xfId="0" applyNumberFormat="1" applyFont="1" applyFill="1" applyBorder="1" applyAlignment="1" applyProtection="1">
      <alignment horizontal="center" vertical="center"/>
    </xf>
    <xf numFmtId="167" fontId="18" fillId="0" borderId="0" xfId="0" applyNumberFormat="1" applyFont="1" applyFill="1" applyAlignment="1" applyProtection="1">
      <alignment horizontal="center" vertical="center"/>
    </xf>
    <xf numFmtId="44" fontId="18" fillId="0" borderId="0" xfId="5" applyFont="1" applyFill="1" applyAlignment="1" applyProtection="1">
      <alignment horizontal="center" vertical="center"/>
    </xf>
    <xf numFmtId="44" fontId="18" fillId="0" borderId="0" xfId="5" applyFont="1" applyFill="1" applyBorder="1" applyAlignment="1" applyProtection="1">
      <alignment horizontal="center" vertical="center" wrapText="1"/>
    </xf>
    <xf numFmtId="0" fontId="18" fillId="0" borderId="0" xfId="0" applyFont="1" applyProtection="1"/>
    <xf numFmtId="167" fontId="0" fillId="0" borderId="0" xfId="0" applyNumberFormat="1" applyFill="1" applyBorder="1" applyAlignment="1" applyProtection="1">
      <alignment horizontal="center" vertical="center"/>
    </xf>
    <xf numFmtId="0" fontId="0" fillId="0" borderId="0" xfId="0" applyFill="1" applyAlignment="1" applyProtection="1">
      <alignment horizontal="center" vertical="center"/>
    </xf>
    <xf numFmtId="0" fontId="0" fillId="0" borderId="0" xfId="0" applyAlignment="1" applyProtection="1">
      <alignment horizontal="center" vertical="center"/>
    </xf>
    <xf numFmtId="167" fontId="0" fillId="0" borderId="0" xfId="0" applyNumberFormat="1" applyFill="1" applyAlignment="1" applyProtection="1">
      <alignment horizontal="center" vertical="center"/>
    </xf>
    <xf numFmtId="44" fontId="0" fillId="0" borderId="0" xfId="5" applyFont="1" applyFill="1" applyAlignment="1" applyProtection="1">
      <alignment horizontal="center" vertical="center"/>
    </xf>
    <xf numFmtId="44" fontId="0" fillId="0" borderId="0" xfId="5" applyFont="1" applyFill="1" applyBorder="1" applyAlignment="1" applyProtection="1">
      <alignment horizontal="center" vertical="center" wrapText="1"/>
    </xf>
    <xf numFmtId="167" fontId="0" fillId="0" borderId="0" xfId="0" applyNumberFormat="1" applyFill="1" applyAlignment="1" applyProtection="1">
      <alignment horizontal="center" vertical="center" wrapText="1"/>
    </xf>
    <xf numFmtId="44" fontId="0" fillId="0" borderId="0" xfId="5" applyFont="1" applyFill="1" applyBorder="1" applyAlignment="1" applyProtection="1">
      <alignment horizontal="center" vertical="center"/>
    </xf>
    <xf numFmtId="0" fontId="0" fillId="0" borderId="0" xfId="0" applyFill="1" applyAlignment="1" applyProtection="1">
      <alignment horizontal="center" vertical="center" wrapText="1"/>
    </xf>
    <xf numFmtId="10" fontId="0" fillId="0" borderId="0" xfId="0" applyNumberFormat="1" applyFill="1" applyAlignment="1" applyProtection="1">
      <alignment horizontal="center" vertical="center"/>
    </xf>
    <xf numFmtId="10" fontId="0" fillId="0" borderId="0" xfId="1" applyNumberFormat="1" applyFont="1" applyFill="1" applyAlignment="1" applyProtection="1">
      <alignment horizontal="center" vertical="center"/>
    </xf>
    <xf numFmtId="0" fontId="9" fillId="0" borderId="12" xfId="0" applyNumberFormat="1" applyFont="1" applyFill="1" applyBorder="1" applyAlignment="1" applyProtection="1"/>
    <xf numFmtId="170" fontId="32" fillId="0" borderId="11" xfId="1" applyNumberFormat="1" applyFont="1" applyFill="1" applyBorder="1" applyAlignment="1" applyProtection="1"/>
    <xf numFmtId="44" fontId="33" fillId="0" borderId="0" xfId="6"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xf>
    <xf numFmtId="167" fontId="20"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44" fontId="20" fillId="0" borderId="0" xfId="5" applyFont="1" applyFill="1" applyBorder="1" applyAlignment="1" applyProtection="1">
      <alignment horizontal="center" vertical="center" wrapText="1"/>
    </xf>
    <xf numFmtId="10" fontId="0" fillId="0" borderId="0" xfId="1" applyNumberFormat="1" applyFont="1" applyFill="1" applyProtection="1"/>
    <xf numFmtId="44" fontId="0" fillId="0" borderId="0" xfId="5" applyFont="1" applyProtection="1"/>
    <xf numFmtId="44" fontId="18" fillId="0" borderId="0" xfId="5" applyFont="1" applyFill="1" applyAlignment="1" applyProtection="1">
      <alignment horizontal="right" vertical="center"/>
    </xf>
    <xf numFmtId="44" fontId="0" fillId="0" borderId="0" xfId="5" applyFont="1" applyFill="1" applyAlignment="1" applyProtection="1">
      <alignment horizontal="right" vertical="center"/>
    </xf>
    <xf numFmtId="44" fontId="0" fillId="0" borderId="0" xfId="5" applyFont="1" applyFill="1" applyBorder="1" applyAlignment="1" applyProtection="1">
      <alignment horizontal="right" vertical="center"/>
    </xf>
    <xf numFmtId="0" fontId="1" fillId="3" borderId="0" xfId="0" applyFont="1" applyFill="1" applyAlignment="1">
      <alignment horizontal="left" vertical="top"/>
    </xf>
    <xf numFmtId="0" fontId="0" fillId="3" borderId="0" xfId="0" applyFill="1" applyAlignment="1" applyProtection="1">
      <alignment horizontal="center"/>
    </xf>
    <xf numFmtId="0" fontId="13" fillId="3" borderId="0" xfId="0" applyFont="1" applyFill="1" applyAlignment="1" applyProtection="1">
      <alignment horizontal="center"/>
    </xf>
    <xf numFmtId="0" fontId="4" fillId="3" borderId="0" xfId="0" applyFont="1" applyFill="1" applyBorder="1" applyAlignment="1">
      <alignment horizontal="center" vertical="center"/>
    </xf>
    <xf numFmtId="0" fontId="0" fillId="0" borderId="0" xfId="0" applyFont="1" applyFill="1" applyBorder="1"/>
    <xf numFmtId="0" fontId="8" fillId="0" borderId="0" xfId="4" applyFont="1" applyFill="1" applyBorder="1" applyProtection="1"/>
    <xf numFmtId="49" fontId="10" fillId="0" borderId="0" xfId="0" applyNumberFormat="1" applyFont="1" applyFill="1" applyBorder="1" applyAlignment="1">
      <alignment horizontal="center" vertical="center"/>
    </xf>
    <xf numFmtId="0" fontId="0" fillId="3" borderId="0" xfId="0" applyFill="1" applyAlignment="1">
      <alignment horizontal="left" vertical="top" wrapText="1"/>
    </xf>
    <xf numFmtId="0" fontId="1" fillId="3" borderId="0" xfId="0" applyFont="1" applyFill="1" applyAlignment="1">
      <alignment horizontal="left" vertical="top"/>
    </xf>
    <xf numFmtId="0" fontId="31" fillId="10" borderId="2" xfId="0" applyFont="1" applyFill="1" applyBorder="1" applyAlignment="1" applyProtection="1">
      <alignment horizontal="center" vertical="center"/>
    </xf>
    <xf numFmtId="0" fontId="33" fillId="13" borderId="0" xfId="6" applyFont="1" applyFill="1" applyBorder="1" applyAlignment="1" applyProtection="1">
      <alignment horizontal="center" vertical="center"/>
      <protection locked="0"/>
    </xf>
    <xf numFmtId="167" fontId="33" fillId="13" borderId="0" xfId="6" applyNumberFormat="1" applyFont="1" applyFill="1" applyBorder="1" applyAlignment="1" applyProtection="1">
      <alignment horizontal="center" vertical="center"/>
      <protection locked="0"/>
    </xf>
    <xf numFmtId="10" fontId="33" fillId="13" borderId="0" xfId="6" applyNumberFormat="1" applyFont="1" applyFill="1" applyBorder="1" applyAlignment="1" applyProtection="1">
      <alignment horizontal="center" vertical="center"/>
      <protection locked="0"/>
    </xf>
    <xf numFmtId="2" fontId="33" fillId="13" borderId="0" xfId="6" applyNumberFormat="1" applyFont="1" applyFill="1" applyBorder="1" applyAlignment="1" applyProtection="1">
      <alignment horizontal="center" vertical="center"/>
      <protection locked="0"/>
    </xf>
    <xf numFmtId="0" fontId="24" fillId="0" borderId="1" xfId="0" applyFont="1" applyBorder="1" applyAlignment="1" applyProtection="1">
      <alignment horizontal="left" vertical="center" indent="1"/>
    </xf>
    <xf numFmtId="0" fontId="34" fillId="12" borderId="1" xfId="0" applyFont="1" applyFill="1" applyBorder="1" applyAlignment="1" applyProtection="1">
      <alignment horizontal="center" vertical="center"/>
    </xf>
    <xf numFmtId="0" fontId="27" fillId="0" borderId="1" xfId="0" applyFont="1" applyFill="1" applyBorder="1" applyAlignment="1" applyProtection="1">
      <alignment horizontal="left" vertical="center" indent="1"/>
    </xf>
    <xf numFmtId="167" fontId="27" fillId="0" borderId="1" xfId="0" applyNumberFormat="1" applyFont="1" applyFill="1" applyBorder="1" applyAlignment="1" applyProtection="1">
      <alignment horizontal="left" vertical="center" indent="1"/>
    </xf>
    <xf numFmtId="0" fontId="27" fillId="0" borderId="1" xfId="0" applyFont="1" applyFill="1" applyBorder="1" applyAlignment="1" applyProtection="1">
      <alignment horizontal="left" vertical="center" wrapText="1" indent="1"/>
    </xf>
    <xf numFmtId="0" fontId="35" fillId="11" borderId="1" xfId="0" applyFont="1" applyFill="1" applyBorder="1" applyAlignment="1" applyProtection="1">
      <alignment horizontal="center" vertical="center"/>
    </xf>
    <xf numFmtId="0" fontId="27" fillId="3" borderId="1" xfId="0" applyFont="1" applyFill="1" applyBorder="1" applyAlignment="1" applyProtection="1">
      <alignment horizontal="left" vertical="center" indent="1"/>
    </xf>
    <xf numFmtId="0" fontId="27" fillId="3" borderId="1" xfId="0" applyFont="1" applyFill="1" applyBorder="1" applyAlignment="1" applyProtection="1">
      <alignment horizontal="left" vertical="center" wrapText="1" indent="1"/>
    </xf>
    <xf numFmtId="0" fontId="27" fillId="0" borderId="1" xfId="0" applyFont="1" applyBorder="1" applyAlignment="1" applyProtection="1">
      <alignment horizontal="left" vertical="center" indent="1"/>
    </xf>
    <xf numFmtId="0" fontId="0" fillId="3" borderId="0" xfId="0" applyFill="1" applyAlignment="1">
      <alignment vertical="top"/>
    </xf>
    <xf numFmtId="0" fontId="1" fillId="3" borderId="0" xfId="0" applyFont="1" applyFill="1" applyAlignment="1">
      <alignment vertical="top"/>
    </xf>
    <xf numFmtId="0" fontId="0" fillId="3" borderId="0" xfId="0" applyFont="1" applyFill="1" applyBorder="1" applyAlignment="1">
      <alignment vertical="top"/>
    </xf>
    <xf numFmtId="0" fontId="0" fillId="3" borderId="0" xfId="0" applyFill="1" applyBorder="1" applyAlignment="1">
      <alignment vertical="top" wrapText="1"/>
    </xf>
    <xf numFmtId="0" fontId="0" fillId="3" borderId="0" xfId="0" applyFont="1" applyFill="1" applyBorder="1" applyAlignment="1">
      <alignment horizontal="left" vertical="top"/>
    </xf>
    <xf numFmtId="0" fontId="0" fillId="3" borderId="0" xfId="0" applyFont="1" applyFill="1" applyBorder="1" applyAlignment="1">
      <alignment horizontal="left" vertical="top" wrapText="1"/>
    </xf>
    <xf numFmtId="0" fontId="0" fillId="3" borderId="0" xfId="0" applyFill="1" applyBorder="1" applyAlignment="1">
      <alignment horizontal="left" vertical="top" wrapText="1"/>
    </xf>
    <xf numFmtId="0" fontId="0" fillId="3" borderId="0" xfId="0" applyFont="1" applyFill="1" applyBorder="1" applyAlignment="1">
      <alignment vertical="top" wrapText="1"/>
    </xf>
    <xf numFmtId="0" fontId="0" fillId="3" borderId="0" xfId="0" applyFill="1" applyBorder="1" applyAlignment="1">
      <alignment vertical="top"/>
    </xf>
    <xf numFmtId="0" fontId="0" fillId="0" borderId="0" xfId="0" applyAlignment="1">
      <alignment vertical="top" wrapText="1"/>
    </xf>
    <xf numFmtId="0" fontId="24" fillId="0" borderId="0" xfId="0" applyFont="1" applyAlignment="1" applyProtection="1">
      <alignment horizontal="left"/>
      <protection locked="0"/>
    </xf>
    <xf numFmtId="0" fontId="24" fillId="0" borderId="0" xfId="0" applyFont="1" applyBorder="1" applyAlignment="1" applyProtection="1">
      <alignment horizontal="left"/>
      <protection locked="0"/>
    </xf>
    <xf numFmtId="0" fontId="24" fillId="0" borderId="0" xfId="0" applyFont="1" applyAlignment="1" applyProtection="1">
      <alignment horizontal="left" wrapText="1"/>
      <protection locked="0"/>
    </xf>
    <xf numFmtId="0" fontId="25" fillId="0" borderId="0" xfId="4" applyFont="1" applyFill="1" applyProtection="1">
      <protection locked="0"/>
    </xf>
    <xf numFmtId="0" fontId="24" fillId="0" borderId="5" xfId="0" applyFont="1" applyBorder="1" applyAlignment="1" applyProtection="1">
      <alignment horizontal="left"/>
      <protection locked="0"/>
    </xf>
    <xf numFmtId="0" fontId="24" fillId="0" borderId="0" xfId="0" applyFont="1" applyFill="1" applyBorder="1" applyAlignment="1" applyProtection="1">
      <alignment horizontal="left" wrapText="1"/>
      <protection locked="0"/>
    </xf>
    <xf numFmtId="167" fontId="24" fillId="0" borderId="0" xfId="0" applyNumberFormat="1" applyFont="1" applyFill="1" applyBorder="1" applyAlignment="1" applyProtection="1">
      <alignment horizontal="left" vertical="center"/>
      <protection locked="0"/>
    </xf>
    <xf numFmtId="10" fontId="24" fillId="0" borderId="0" xfId="0" applyNumberFormat="1" applyFont="1" applyFill="1" applyBorder="1" applyAlignment="1" applyProtection="1">
      <alignment horizontal="left" vertical="center"/>
      <protection locked="0"/>
    </xf>
    <xf numFmtId="0" fontId="29" fillId="7" borderId="1" xfId="0" applyFont="1" applyFill="1" applyBorder="1" applyAlignment="1" applyProtection="1">
      <alignment horizontal="right" vertical="center" wrapText="1" indent="1"/>
    </xf>
    <xf numFmtId="164" fontId="21" fillId="0" borderId="0" xfId="0" applyNumberFormat="1" applyFont="1" applyFill="1" applyBorder="1" applyAlignment="1" applyProtection="1"/>
    <xf numFmtId="0" fontId="0" fillId="0" borderId="0" xfId="0" applyAlignment="1">
      <alignment horizontal="center" vertical="center"/>
    </xf>
    <xf numFmtId="0" fontId="0" fillId="0" borderId="0" xfId="0" applyAlignment="1">
      <alignment horizontal="center" vertical="center" wrapText="1"/>
    </xf>
    <xf numFmtId="179" fontId="0" fillId="0" borderId="0" xfId="0" applyNumberFormat="1" applyFill="1" applyProtection="1"/>
    <xf numFmtId="0" fontId="43" fillId="0" borderId="0" xfId="0" applyFont="1" applyAlignment="1">
      <alignment horizontal="center" vertical="center"/>
    </xf>
    <xf numFmtId="0" fontId="27" fillId="3" borderId="31" xfId="0" applyFont="1" applyFill="1" applyBorder="1" applyAlignment="1" applyProtection="1">
      <alignment horizontal="left" vertical="center" wrapText="1" indent="1"/>
    </xf>
    <xf numFmtId="0" fontId="27" fillId="0" borderId="1" xfId="0" applyFont="1" applyBorder="1" applyAlignment="1" applyProtection="1">
      <alignment horizontal="left" wrapText="1" indent="1"/>
    </xf>
    <xf numFmtId="0" fontId="0" fillId="0" borderId="0" xfId="0" applyBorder="1" applyProtection="1"/>
    <xf numFmtId="0" fontId="27" fillId="0" borderId="31" xfId="0" applyFont="1" applyBorder="1" applyAlignment="1" applyProtection="1">
      <alignment horizontal="left" vertical="center" wrapText="1" indent="1"/>
    </xf>
    <xf numFmtId="0" fontId="27" fillId="0" borderId="31" xfId="0" applyFont="1" applyBorder="1" applyAlignment="1" applyProtection="1">
      <alignment horizontal="left" wrapText="1" indent="1"/>
    </xf>
    <xf numFmtId="175" fontId="0" fillId="0" borderId="0" xfId="1" applyNumberFormat="1" applyFont="1" applyAlignment="1">
      <alignment horizontal="center"/>
    </xf>
    <xf numFmtId="0" fontId="0" fillId="3" borderId="0" xfId="0" applyFill="1" applyAlignment="1">
      <alignment horizontal="left" vertical="top" wrapText="1"/>
    </xf>
    <xf numFmtId="0" fontId="1" fillId="3" borderId="0" xfId="0" applyFont="1" applyFill="1" applyAlignment="1">
      <alignment horizontal="left" vertical="top"/>
    </xf>
    <xf numFmtId="174" fontId="0" fillId="0" borderId="0" xfId="1" applyNumberFormat="1" applyFont="1" applyAlignment="1">
      <alignment horizontal="center"/>
    </xf>
    <xf numFmtId="0" fontId="0" fillId="0" borderId="0" xfId="0" applyAlignment="1">
      <alignment horizontal="center"/>
    </xf>
    <xf numFmtId="167" fontId="0" fillId="0" borderId="0" xfId="1" applyNumberFormat="1" applyFont="1" applyAlignment="1">
      <alignment horizontal="center"/>
    </xf>
    <xf numFmtId="0" fontId="0" fillId="0" borderId="0" xfId="1" applyNumberFormat="1" applyFont="1" applyAlignment="1">
      <alignment horizontal="center"/>
    </xf>
    <xf numFmtId="10" fontId="0" fillId="0" borderId="0" xfId="1" applyNumberFormat="1" applyFont="1" applyAlignment="1">
      <alignment horizontal="center"/>
    </xf>
    <xf numFmtId="167" fontId="0" fillId="0" borderId="0" xfId="0" applyNumberFormat="1" applyAlignment="1">
      <alignment horizontal="center"/>
    </xf>
    <xf numFmtId="44" fontId="0" fillId="0" borderId="0" xfId="5" applyFont="1" applyAlignment="1">
      <alignment horizontal="center"/>
    </xf>
    <xf numFmtId="176" fontId="0" fillId="0" borderId="0" xfId="0" quotePrefix="1" applyNumberFormat="1" applyAlignment="1">
      <alignment horizontal="center"/>
    </xf>
    <xf numFmtId="8" fontId="0" fillId="0" borderId="0" xfId="0" applyNumberFormat="1" applyAlignment="1">
      <alignment horizontal="center"/>
    </xf>
    <xf numFmtId="181" fontId="0" fillId="0" borderId="0" xfId="0" applyNumberFormat="1" applyAlignment="1">
      <alignment horizontal="center"/>
    </xf>
    <xf numFmtId="10" fontId="0" fillId="0" borderId="0" xfId="0" applyNumberFormat="1" applyAlignment="1">
      <alignment horizontal="center"/>
    </xf>
    <xf numFmtId="177" fontId="0" fillId="0" borderId="0" xfId="5" applyNumberFormat="1" applyFont="1" applyAlignment="1">
      <alignment horizontal="center"/>
    </xf>
    <xf numFmtId="178" fontId="0" fillId="0" borderId="0" xfId="0" applyNumberFormat="1" applyAlignment="1">
      <alignment horizontal="center"/>
    </xf>
    <xf numFmtId="0" fontId="0" fillId="0" borderId="0" xfId="0" applyNumberFormat="1" applyAlignment="1">
      <alignment horizontal="center"/>
    </xf>
    <xf numFmtId="0" fontId="27" fillId="0" borderId="1" xfId="0" applyFont="1" applyBorder="1" applyAlignment="1" applyProtection="1">
      <alignment horizontal="left" vertical="center" wrapText="1" indent="1"/>
    </xf>
    <xf numFmtId="180" fontId="35" fillId="0" borderId="26" xfId="0" applyNumberFormat="1" applyFont="1" applyFill="1" applyBorder="1" applyAlignment="1" applyProtection="1">
      <alignment horizontal="left" vertical="center" indent="1"/>
    </xf>
    <xf numFmtId="10" fontId="39" fillId="0" borderId="33" xfId="0" applyNumberFormat="1" applyFont="1" applyFill="1" applyBorder="1" applyAlignment="1" applyProtection="1">
      <alignment horizontal="left" vertical="center" indent="1"/>
    </xf>
    <xf numFmtId="180" fontId="35" fillId="0" borderId="26" xfId="0" applyNumberFormat="1" applyFont="1" applyFill="1" applyBorder="1" applyAlignment="1" applyProtection="1">
      <alignment vertical="center"/>
    </xf>
    <xf numFmtId="0" fontId="47" fillId="0" borderId="0" xfId="0" applyFont="1"/>
    <xf numFmtId="169" fontId="50" fillId="0" borderId="0" xfId="8" applyNumberFormat="1" applyFont="1" applyAlignment="1" applyProtection="1">
      <alignment horizontal="center" vertical="center"/>
      <protection locked="0"/>
    </xf>
    <xf numFmtId="169" fontId="50" fillId="0" borderId="0" xfId="8" applyNumberFormat="1" applyFont="1" applyAlignment="1" applyProtection="1">
      <alignment horizontal="center" vertical="center" wrapText="1"/>
      <protection locked="0"/>
    </xf>
    <xf numFmtId="169" fontId="50" fillId="0" borderId="0" xfId="8" applyNumberFormat="1" applyFont="1" applyFill="1" applyAlignment="1" applyProtection="1">
      <alignment horizontal="center" vertical="center"/>
      <protection locked="0"/>
    </xf>
    <xf numFmtId="44" fontId="0" fillId="20" borderId="1" xfId="5" applyFont="1" applyFill="1" applyBorder="1" applyProtection="1">
      <protection locked="0"/>
    </xf>
    <xf numFmtId="44" fontId="45" fillId="0" borderId="0" xfId="5" applyFont="1" applyFill="1" applyBorder="1"/>
    <xf numFmtId="44" fontId="0" fillId="18" borderId="1" xfId="5" applyFont="1" applyFill="1" applyBorder="1" applyProtection="1">
      <protection locked="0"/>
    </xf>
    <xf numFmtId="44" fontId="45" fillId="0" borderId="27" xfId="5" applyFont="1" applyFill="1" applyBorder="1"/>
    <xf numFmtId="0" fontId="47" fillId="0" borderId="0" xfId="0" applyFont="1" applyBorder="1"/>
    <xf numFmtId="166" fontId="0" fillId="0" borderId="0" xfId="3" applyFont="1" applyFill="1" applyBorder="1"/>
    <xf numFmtId="0" fontId="52" fillId="0" borderId="0" xfId="0" applyFont="1" applyBorder="1"/>
    <xf numFmtId="0" fontId="0" fillId="0" borderId="40" xfId="0" applyBorder="1"/>
    <xf numFmtId="0" fontId="0" fillId="0" borderId="38" xfId="0" applyBorder="1"/>
    <xf numFmtId="166" fontId="48" fillId="0" borderId="25" xfId="11" applyNumberFormat="1" applyFont="1" applyFill="1" applyBorder="1" applyProtection="1"/>
    <xf numFmtId="166" fontId="49" fillId="0" borderId="25" xfId="11" applyNumberFormat="1" applyFont="1" applyFill="1" applyBorder="1" applyProtection="1"/>
    <xf numFmtId="0" fontId="27" fillId="0" borderId="42" xfId="0" applyFont="1" applyBorder="1" applyAlignment="1" applyProtection="1">
      <alignment horizontal="left" vertical="center" wrapText="1" indent="1"/>
    </xf>
    <xf numFmtId="0" fontId="27" fillId="0" borderId="0" xfId="0" applyFont="1" applyFill="1" applyBorder="1" applyAlignment="1" applyProtection="1">
      <alignment horizontal="left" vertical="center" indent="1"/>
    </xf>
    <xf numFmtId="0" fontId="46" fillId="0" borderId="4" xfId="0" applyFont="1" applyBorder="1" applyProtection="1"/>
    <xf numFmtId="0" fontId="46" fillId="0" borderId="1" xfId="0" applyFont="1" applyBorder="1" applyProtection="1"/>
    <xf numFmtId="0" fontId="47" fillId="0" borderId="1" xfId="0" applyFont="1" applyBorder="1" applyProtection="1"/>
    <xf numFmtId="0" fontId="46" fillId="0" borderId="2" xfId="0" applyFont="1" applyBorder="1" applyProtection="1"/>
    <xf numFmtId="0" fontId="46" fillId="0" borderId="41" xfId="0" applyFont="1" applyFill="1" applyBorder="1" applyProtection="1"/>
    <xf numFmtId="0" fontId="46" fillId="0" borderId="39" xfId="0" applyFont="1" applyBorder="1" applyProtection="1"/>
    <xf numFmtId="0" fontId="46" fillId="0" borderId="1" xfId="0" applyFont="1" applyBorder="1" applyAlignment="1" applyProtection="1"/>
    <xf numFmtId="0" fontId="46" fillId="0" borderId="1" xfId="0" applyFont="1" applyBorder="1" applyAlignment="1" applyProtection="1">
      <alignment wrapText="1"/>
    </xf>
    <xf numFmtId="0" fontId="47" fillId="0" borderId="1" xfId="0" applyFont="1" applyFill="1" applyBorder="1" applyProtection="1"/>
    <xf numFmtId="0" fontId="46" fillId="0" borderId="1" xfId="0" applyFont="1" applyFill="1" applyBorder="1" applyAlignment="1" applyProtection="1"/>
    <xf numFmtId="0" fontId="47" fillId="0" borderId="1" xfId="0" applyFont="1" applyBorder="1" applyAlignment="1" applyProtection="1">
      <alignment wrapText="1"/>
    </xf>
    <xf numFmtId="166" fontId="46" fillId="18" borderId="1" xfId="3" applyFont="1" applyFill="1" applyBorder="1" applyAlignment="1" applyProtection="1">
      <alignment horizontal="center"/>
    </xf>
    <xf numFmtId="0" fontId="46" fillId="19" borderId="1" xfId="0" applyFont="1" applyFill="1" applyBorder="1" applyAlignment="1" applyProtection="1">
      <alignment horizontal="center"/>
    </xf>
    <xf numFmtId="44" fontId="45" fillId="21" borderId="2" xfId="5" applyFont="1" applyFill="1" applyBorder="1" applyProtection="1"/>
    <xf numFmtId="44" fontId="51" fillId="22" borderId="2" xfId="5" applyFont="1" applyFill="1" applyBorder="1" applyProtection="1"/>
    <xf numFmtId="44" fontId="46" fillId="18" borderId="39" xfId="5" applyFont="1" applyFill="1" applyBorder="1" applyAlignment="1" applyProtection="1">
      <alignment horizontal="center"/>
    </xf>
    <xf numFmtId="44" fontId="46" fillId="19" borderId="39" xfId="5" applyFont="1" applyFill="1" applyBorder="1" applyAlignment="1" applyProtection="1">
      <alignment horizontal="center"/>
    </xf>
    <xf numFmtId="44" fontId="45" fillId="17" borderId="1" xfId="5" applyFont="1" applyFill="1" applyBorder="1" applyProtection="1"/>
    <xf numFmtId="44" fontId="51" fillId="17" borderId="1" xfId="5" applyFont="1" applyFill="1" applyBorder="1" applyProtection="1"/>
    <xf numFmtId="44" fontId="1" fillId="19" borderId="1" xfId="5" applyFont="1" applyFill="1" applyBorder="1" applyProtection="1"/>
    <xf numFmtId="44" fontId="45" fillId="0" borderId="5" xfId="5" applyFont="1" applyFill="1" applyBorder="1" applyProtection="1"/>
    <xf numFmtId="44" fontId="51" fillId="0" borderId="26" xfId="5" applyFont="1" applyFill="1" applyBorder="1" applyProtection="1"/>
    <xf numFmtId="0" fontId="33" fillId="0" borderId="0" xfId="6" applyFont="1" applyFill="1" applyBorder="1" applyAlignment="1" applyProtection="1">
      <alignment horizontal="center" vertical="center"/>
      <protection locked="0"/>
    </xf>
    <xf numFmtId="167" fontId="33" fillId="0" borderId="0" xfId="6" applyNumberFormat="1" applyFont="1" applyFill="1" applyBorder="1" applyAlignment="1" applyProtection="1">
      <alignment horizontal="center" vertical="center"/>
      <protection locked="0"/>
    </xf>
    <xf numFmtId="10" fontId="33" fillId="0" borderId="0" xfId="6" applyNumberFormat="1" applyFont="1" applyFill="1" applyBorder="1" applyAlignment="1" applyProtection="1">
      <alignment horizontal="center" vertical="center"/>
      <protection locked="0"/>
    </xf>
    <xf numFmtId="0" fontId="45" fillId="0" borderId="0" xfId="0" applyFont="1" applyFill="1" applyAlignment="1" applyProtection="1">
      <alignment horizontal="center" vertical="center"/>
    </xf>
    <xf numFmtId="0" fontId="45" fillId="0" borderId="0" xfId="0" applyFont="1" applyAlignment="1" applyProtection="1">
      <alignment horizontal="center" vertical="center"/>
    </xf>
    <xf numFmtId="167" fontId="53" fillId="0" borderId="0" xfId="0" applyNumberFormat="1" applyFont="1" applyFill="1" applyBorder="1" applyAlignment="1" applyProtection="1">
      <alignment horizontal="center" vertical="center"/>
    </xf>
    <xf numFmtId="10" fontId="33" fillId="14" borderId="0" xfId="6" applyNumberFormat="1" applyFont="1" applyFill="1" applyBorder="1" applyAlignment="1" applyProtection="1">
      <alignment horizontal="center" vertical="center"/>
      <protection hidden="1"/>
    </xf>
    <xf numFmtId="167" fontId="33" fillId="14" borderId="0" xfId="6" applyNumberFormat="1" applyFont="1" applyFill="1" applyBorder="1" applyAlignment="1" applyProtection="1">
      <alignment horizontal="center" vertical="center"/>
      <protection hidden="1"/>
    </xf>
    <xf numFmtId="167" fontId="24" fillId="12" borderId="1" xfId="0" applyNumberFormat="1" applyFont="1" applyFill="1" applyBorder="1" applyAlignment="1" applyProtection="1">
      <alignment horizontal="center" vertical="center"/>
      <protection hidden="1"/>
    </xf>
    <xf numFmtId="167" fontId="35" fillId="11" borderId="1" xfId="0" applyNumberFormat="1" applyFont="1" applyFill="1" applyBorder="1" applyAlignment="1" applyProtection="1">
      <alignment horizontal="center" vertical="center"/>
      <protection hidden="1"/>
    </xf>
    <xf numFmtId="167" fontId="24" fillId="12" borderId="1" xfId="1" applyNumberFormat="1" applyFont="1" applyFill="1" applyBorder="1" applyAlignment="1" applyProtection="1">
      <alignment horizontal="center" vertical="center"/>
      <protection hidden="1"/>
    </xf>
    <xf numFmtId="10" fontId="24" fillId="12" borderId="1" xfId="1" applyNumberFormat="1" applyFont="1" applyFill="1" applyBorder="1" applyAlignment="1" applyProtection="1">
      <alignment horizontal="center" vertical="center"/>
      <protection hidden="1"/>
    </xf>
    <xf numFmtId="10" fontId="35" fillId="11" borderId="1" xfId="1" applyNumberFormat="1" applyFont="1" applyFill="1" applyBorder="1" applyAlignment="1" applyProtection="1">
      <alignment horizontal="center" vertical="center"/>
      <protection hidden="1"/>
    </xf>
    <xf numFmtId="167" fontId="29" fillId="0" borderId="1" xfId="0" applyNumberFormat="1" applyFont="1" applyFill="1" applyBorder="1" applyAlignment="1" applyProtection="1">
      <alignment horizontal="center" vertical="center"/>
      <protection hidden="1"/>
    </xf>
    <xf numFmtId="167" fontId="29" fillId="2" borderId="1" xfId="0" applyNumberFormat="1" applyFont="1" applyFill="1" applyBorder="1" applyAlignment="1" applyProtection="1">
      <alignment horizontal="center" vertical="center"/>
      <protection hidden="1"/>
    </xf>
    <xf numFmtId="10" fontId="29" fillId="0" borderId="1" xfId="0" applyNumberFormat="1" applyFont="1" applyFill="1" applyBorder="1" applyAlignment="1" applyProtection="1">
      <alignment horizontal="center" vertical="center"/>
      <protection hidden="1"/>
    </xf>
    <xf numFmtId="10" fontId="29" fillId="2" borderId="1" xfId="0" applyNumberFormat="1" applyFont="1" applyFill="1" applyBorder="1" applyAlignment="1" applyProtection="1">
      <alignment horizontal="center" vertical="center"/>
      <protection hidden="1"/>
    </xf>
    <xf numFmtId="0" fontId="0" fillId="3" borderId="0" xfId="0" applyFill="1" applyAlignment="1">
      <alignment horizontal="left" vertical="top" wrapText="1"/>
    </xf>
    <xf numFmtId="0" fontId="0" fillId="3" borderId="0" xfId="0" applyFont="1" applyFill="1" applyAlignment="1">
      <alignment horizontal="left" wrapText="1"/>
    </xf>
    <xf numFmtId="49" fontId="10" fillId="0" borderId="0" xfId="0" applyNumberFormat="1" applyFont="1" applyFill="1" applyBorder="1" applyAlignment="1">
      <alignment vertical="center"/>
    </xf>
    <xf numFmtId="0" fontId="1" fillId="3" borderId="0" xfId="0" applyFont="1" applyFill="1" applyAlignment="1">
      <alignment horizontal="left" vertical="top"/>
    </xf>
    <xf numFmtId="0" fontId="4" fillId="3" borderId="0" xfId="0" applyFont="1" applyFill="1" applyBorder="1" applyAlignment="1">
      <alignment vertical="center"/>
    </xf>
    <xf numFmtId="0" fontId="13" fillId="3" borderId="0" xfId="0" applyFont="1" applyFill="1" applyAlignment="1" applyProtection="1">
      <alignment horizontal="center"/>
    </xf>
    <xf numFmtId="0" fontId="14" fillId="3" borderId="0" xfId="4" applyFont="1" applyFill="1" applyAlignment="1" applyProtection="1">
      <alignment horizontal="center"/>
    </xf>
    <xf numFmtId="0" fontId="15" fillId="3" borderId="0" xfId="0" applyFont="1" applyFill="1" applyAlignment="1" applyProtection="1">
      <alignment horizontal="center"/>
    </xf>
    <xf numFmtId="0" fontId="36" fillId="3" borderId="0" xfId="0" applyFont="1" applyFill="1" applyAlignment="1" applyProtection="1">
      <alignment horizontal="center"/>
    </xf>
    <xf numFmtId="0" fontId="0" fillId="3" borderId="0" xfId="0" applyFont="1" applyFill="1" applyBorder="1" applyAlignment="1">
      <alignment horizontal="left" wrapText="1"/>
    </xf>
    <xf numFmtId="167" fontId="0" fillId="0" borderId="0" xfId="0" applyNumberFormat="1" applyFill="1" applyBorder="1" applyAlignment="1">
      <alignment horizontal="left" vertical="top" wrapText="1"/>
    </xf>
    <xf numFmtId="0" fontId="0" fillId="3" borderId="0" xfId="0" applyFill="1" applyAlignment="1">
      <alignment horizontal="left" vertical="top" wrapText="1"/>
    </xf>
    <xf numFmtId="49" fontId="6" fillId="5" borderId="13" xfId="0" applyNumberFormat="1" applyFont="1" applyFill="1" applyBorder="1" applyAlignment="1">
      <alignment horizontal="center" vertical="center"/>
    </xf>
    <xf numFmtId="49" fontId="6" fillId="5" borderId="14" xfId="0" applyNumberFormat="1" applyFont="1" applyFill="1" applyBorder="1" applyAlignment="1">
      <alignment horizontal="center" vertical="center"/>
    </xf>
    <xf numFmtId="49" fontId="6" fillId="5" borderId="18" xfId="0" applyNumberFormat="1" applyFont="1" applyFill="1" applyBorder="1" applyAlignment="1">
      <alignment horizontal="center" vertical="center"/>
    </xf>
    <xf numFmtId="49" fontId="6" fillId="5" borderId="19" xfId="0" applyNumberFormat="1"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0" fontId="0" fillId="3" borderId="0" xfId="0" applyFont="1" applyFill="1" applyAlignment="1">
      <alignment horizontal="left" wrapText="1"/>
    </xf>
    <xf numFmtId="49" fontId="54"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0" fontId="5" fillId="3" borderId="0" xfId="0" applyFont="1" applyFill="1" applyBorder="1" applyAlignment="1">
      <alignment horizontal="center" vertical="center"/>
    </xf>
    <xf numFmtId="0" fontId="5" fillId="3" borderId="7" xfId="0" applyFont="1" applyFill="1" applyBorder="1" applyAlignment="1">
      <alignment horizontal="center" vertical="center"/>
    </xf>
    <xf numFmtId="0" fontId="0" fillId="3" borderId="0" xfId="0" applyFont="1" applyFill="1" applyAlignment="1">
      <alignment horizontal="center"/>
    </xf>
    <xf numFmtId="0" fontId="6" fillId="5" borderId="23"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24"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22" xfId="0" applyFont="1" applyFill="1" applyBorder="1" applyAlignment="1">
      <alignment horizontal="center" vertical="center"/>
    </xf>
    <xf numFmtId="0" fontId="8" fillId="15" borderId="0" xfId="4" applyFill="1" applyAlignment="1" applyProtection="1">
      <alignment horizontal="center" vertical="center" wrapText="1"/>
      <protection locked="0"/>
    </xf>
    <xf numFmtId="1" fontId="35" fillId="0" borderId="0" xfId="0" applyNumberFormat="1" applyFont="1" applyFill="1" applyBorder="1" applyAlignment="1" applyProtection="1">
      <alignment horizontal="center" vertical="center"/>
    </xf>
    <xf numFmtId="171" fontId="35" fillId="0" borderId="0" xfId="0" applyNumberFormat="1" applyFont="1" applyFill="1" applyBorder="1" applyAlignment="1" applyProtection="1">
      <alignment horizontal="center" vertical="center"/>
    </xf>
    <xf numFmtId="10" fontId="35" fillId="11" borderId="25" xfId="0" applyNumberFormat="1" applyFont="1" applyFill="1" applyBorder="1" applyAlignment="1" applyProtection="1">
      <alignment horizontal="center" vertical="center"/>
      <protection hidden="1"/>
    </xf>
    <xf numFmtId="10" fontId="35" fillId="11" borderId="26" xfId="0" applyNumberFormat="1" applyFont="1" applyFill="1" applyBorder="1" applyAlignment="1" applyProtection="1">
      <alignment horizontal="center" vertical="center"/>
      <protection hidden="1"/>
    </xf>
    <xf numFmtId="167" fontId="44" fillId="4" borderId="25" xfId="5" applyNumberFormat="1" applyFont="1" applyFill="1" applyBorder="1" applyAlignment="1" applyProtection="1">
      <alignment horizontal="center" vertical="center"/>
      <protection locked="0"/>
    </xf>
    <xf numFmtId="167" fontId="44" fillId="4" borderId="26" xfId="5" applyNumberFormat="1" applyFont="1" applyFill="1" applyBorder="1" applyAlignment="1" applyProtection="1">
      <alignment horizontal="center" vertical="center"/>
      <protection locked="0"/>
    </xf>
    <xf numFmtId="167" fontId="35" fillId="11" borderId="25" xfId="0" applyNumberFormat="1" applyFont="1" applyFill="1" applyBorder="1" applyAlignment="1" applyProtection="1">
      <alignment horizontal="center" vertical="center"/>
      <protection hidden="1"/>
    </xf>
    <xf numFmtId="167" fontId="35" fillId="11" borderId="26" xfId="0" applyNumberFormat="1"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xf>
    <xf numFmtId="164" fontId="24" fillId="0" borderId="0" xfId="0" applyNumberFormat="1" applyFont="1" applyFill="1" applyBorder="1" applyAlignment="1" applyProtection="1">
      <alignment horizontal="center" vertical="center"/>
      <protection locked="0"/>
    </xf>
    <xf numFmtId="10" fontId="24" fillId="0" borderId="0" xfId="0" applyNumberFormat="1" applyFont="1" applyFill="1" applyBorder="1" applyAlignment="1" applyProtection="1">
      <alignment horizontal="center" vertical="center"/>
      <protection locked="0"/>
    </xf>
    <xf numFmtId="182" fontId="35" fillId="11" borderId="25" xfId="0" applyNumberFormat="1" applyFont="1" applyFill="1" applyBorder="1" applyAlignment="1" applyProtection="1">
      <alignment horizontal="center" vertical="center"/>
      <protection hidden="1"/>
    </xf>
    <xf numFmtId="182" fontId="35" fillId="11" borderId="26" xfId="0" applyNumberFormat="1" applyFont="1" applyFill="1" applyBorder="1" applyAlignment="1" applyProtection="1">
      <alignment horizontal="center" vertical="center"/>
      <protection hidden="1"/>
    </xf>
    <xf numFmtId="10" fontId="35" fillId="11" borderId="25" xfId="1" applyNumberFormat="1" applyFont="1" applyFill="1" applyBorder="1" applyAlignment="1" applyProtection="1">
      <alignment horizontal="center" vertical="center"/>
      <protection hidden="1"/>
    </xf>
    <xf numFmtId="10" fontId="35" fillId="11" borderId="26" xfId="1" applyNumberFormat="1" applyFont="1" applyFill="1" applyBorder="1" applyAlignment="1" applyProtection="1">
      <alignment horizontal="center" vertical="center"/>
      <protection hidden="1"/>
    </xf>
    <xf numFmtId="168" fontId="33" fillId="4" borderId="25" xfId="0" applyNumberFormat="1" applyFont="1" applyFill="1" applyBorder="1" applyAlignment="1" applyProtection="1">
      <alignment horizontal="center" vertical="center"/>
      <protection locked="0"/>
    </xf>
    <xf numFmtId="168" fontId="33" fillId="4" borderId="26" xfId="0" applyNumberFormat="1" applyFont="1" applyFill="1" applyBorder="1" applyAlignment="1" applyProtection="1">
      <alignment horizontal="center" vertical="center"/>
      <protection locked="0"/>
    </xf>
    <xf numFmtId="173" fontId="24" fillId="23" borderId="1" xfId="0" applyNumberFormat="1" applyFont="1" applyFill="1" applyBorder="1" applyAlignment="1" applyProtection="1">
      <alignment horizontal="center" vertical="center"/>
      <protection locked="0"/>
    </xf>
    <xf numFmtId="10" fontId="9" fillId="0" borderId="9" xfId="0" applyNumberFormat="1" applyFont="1" applyFill="1" applyBorder="1" applyAlignment="1" applyProtection="1">
      <alignment horizontal="left" vertical="center" indent="1"/>
    </xf>
    <xf numFmtId="10" fontId="9" fillId="0" borderId="8" xfId="0" applyNumberFormat="1" applyFont="1" applyFill="1" applyBorder="1" applyAlignment="1" applyProtection="1">
      <alignment horizontal="left" vertical="center" indent="1"/>
    </xf>
    <xf numFmtId="0" fontId="20" fillId="9" borderId="0" xfId="0" applyFont="1" applyFill="1" applyBorder="1" applyAlignment="1" applyProtection="1">
      <alignment horizontal="center" vertical="center"/>
    </xf>
    <xf numFmtId="10" fontId="33" fillId="4" borderId="25" xfId="0" applyNumberFormat="1" applyFont="1" applyFill="1" applyBorder="1" applyAlignment="1" applyProtection="1">
      <alignment horizontal="center" vertical="center"/>
      <protection locked="0"/>
    </xf>
    <xf numFmtId="10" fontId="33" fillId="4" borderId="26" xfId="0" applyNumberFormat="1" applyFont="1" applyFill="1" applyBorder="1" applyAlignment="1" applyProtection="1">
      <alignment horizontal="center" vertical="center"/>
      <protection locked="0"/>
    </xf>
    <xf numFmtId="167" fontId="37" fillId="11" borderId="25" xfId="0" applyNumberFormat="1" applyFont="1" applyFill="1" applyBorder="1" applyAlignment="1" applyProtection="1">
      <alignment horizontal="center" vertical="center"/>
      <protection hidden="1"/>
    </xf>
    <xf numFmtId="167" fontId="37" fillId="11" borderId="26" xfId="0" applyNumberFormat="1" applyFont="1" applyFill="1" applyBorder="1" applyAlignment="1" applyProtection="1">
      <alignment horizontal="center" vertical="center"/>
      <protection hidden="1"/>
    </xf>
    <xf numFmtId="167" fontId="35" fillId="11" borderId="1" xfId="5" applyNumberFormat="1" applyFont="1" applyFill="1" applyBorder="1" applyAlignment="1" applyProtection="1">
      <alignment horizontal="center" vertical="center"/>
      <protection hidden="1"/>
    </xf>
    <xf numFmtId="167" fontId="33" fillId="4" borderId="1" xfId="0" applyNumberFormat="1" applyFont="1" applyFill="1" applyBorder="1" applyAlignment="1" applyProtection="1">
      <alignment horizontal="center" vertical="center"/>
      <protection locked="0"/>
    </xf>
    <xf numFmtId="167" fontId="33" fillId="4" borderId="25" xfId="0" applyNumberFormat="1" applyFont="1" applyFill="1" applyBorder="1" applyAlignment="1" applyProtection="1">
      <alignment horizontal="center" vertical="center"/>
      <protection locked="0"/>
    </xf>
    <xf numFmtId="167" fontId="33" fillId="4" borderId="26" xfId="0" applyNumberFormat="1" applyFont="1" applyFill="1" applyBorder="1" applyAlignment="1" applyProtection="1">
      <alignment horizontal="center" vertical="center"/>
      <protection locked="0"/>
    </xf>
    <xf numFmtId="10" fontId="9" fillId="0" borderId="9" xfId="0" applyNumberFormat="1" applyFont="1" applyFill="1" applyBorder="1" applyAlignment="1" applyProtection="1">
      <alignment horizontal="left" vertical="center" indent="1"/>
      <protection locked="0"/>
    </xf>
    <xf numFmtId="10" fontId="9" fillId="0" borderId="8" xfId="0" applyNumberFormat="1" applyFont="1" applyFill="1" applyBorder="1" applyAlignment="1" applyProtection="1">
      <alignment horizontal="left" vertical="center" indent="1"/>
      <protection locked="0"/>
    </xf>
    <xf numFmtId="166" fontId="27" fillId="0" borderId="3" xfId="3" applyFont="1" applyBorder="1" applyAlignment="1" applyProtection="1">
      <alignment horizontal="left" vertical="center" wrapText="1" indent="1"/>
      <protection hidden="1"/>
    </xf>
    <xf numFmtId="0" fontId="38" fillId="0" borderId="0" xfId="0" applyFont="1" applyBorder="1" applyAlignment="1" applyProtection="1">
      <alignment horizontal="center"/>
      <protection locked="0"/>
    </xf>
    <xf numFmtId="166" fontId="26" fillId="0" borderId="0" xfId="3" applyFont="1" applyFill="1" applyBorder="1" applyAlignment="1" applyProtection="1">
      <alignment horizontal="left" vertical="top" wrapText="1" indent="1"/>
      <protection hidden="1"/>
    </xf>
    <xf numFmtId="0" fontId="20" fillId="9" borderId="28" xfId="0" applyFont="1" applyFill="1" applyBorder="1" applyAlignment="1" applyProtection="1">
      <alignment horizontal="left" vertical="center" indent="1"/>
    </xf>
    <xf numFmtId="0" fontId="20" fillId="9" borderId="29" xfId="0" applyFont="1" applyFill="1" applyBorder="1" applyAlignment="1" applyProtection="1">
      <alignment horizontal="left" vertical="center" indent="1"/>
    </xf>
    <xf numFmtId="0" fontId="20" fillId="9" borderId="30" xfId="0" applyFont="1" applyFill="1" applyBorder="1" applyAlignment="1" applyProtection="1">
      <alignment horizontal="left" vertical="center" indent="1"/>
    </xf>
    <xf numFmtId="0" fontId="20" fillId="16" borderId="28" xfId="0" applyFont="1" applyFill="1" applyBorder="1" applyAlignment="1" applyProtection="1">
      <alignment horizontal="center" vertical="center"/>
    </xf>
    <xf numFmtId="0" fontId="20" fillId="16" borderId="29" xfId="0" applyFont="1" applyFill="1" applyBorder="1" applyAlignment="1" applyProtection="1">
      <alignment horizontal="center" vertical="center"/>
    </xf>
    <xf numFmtId="0" fontId="20" fillId="16" borderId="30" xfId="0" applyFont="1" applyFill="1" applyBorder="1" applyAlignment="1" applyProtection="1">
      <alignment horizontal="center" vertical="center"/>
    </xf>
    <xf numFmtId="167" fontId="39" fillId="0" borderId="27" xfId="0" applyNumberFormat="1" applyFont="1" applyFill="1" applyBorder="1" applyAlignment="1" applyProtection="1">
      <alignment horizontal="left" vertical="center" wrapText="1" indent="1"/>
    </xf>
    <xf numFmtId="167" fontId="39" fillId="0" borderId="26" xfId="0" applyNumberFormat="1" applyFont="1" applyFill="1" applyBorder="1" applyAlignment="1" applyProtection="1">
      <alignment horizontal="left" vertical="center" wrapText="1" indent="1"/>
    </xf>
    <xf numFmtId="167" fontId="44" fillId="0" borderId="25" xfId="5" applyNumberFormat="1" applyFont="1" applyFill="1" applyBorder="1" applyAlignment="1" applyProtection="1">
      <alignment horizontal="center" vertical="center"/>
      <protection locked="0"/>
    </xf>
    <xf numFmtId="167" fontId="44" fillId="0" borderId="32" xfId="5" applyNumberFormat="1" applyFont="1" applyFill="1" applyBorder="1" applyAlignment="1" applyProtection="1">
      <alignment horizontal="center" vertical="center"/>
      <protection locked="0"/>
    </xf>
    <xf numFmtId="167" fontId="35" fillId="11" borderId="32" xfId="0" applyNumberFormat="1" applyFont="1" applyFill="1" applyBorder="1" applyAlignment="1" applyProtection="1">
      <alignment horizontal="center" vertical="center"/>
      <protection hidden="1"/>
    </xf>
    <xf numFmtId="167" fontId="35" fillId="11" borderId="25" xfId="5" applyNumberFormat="1" applyFont="1" applyFill="1" applyBorder="1" applyAlignment="1" applyProtection="1">
      <alignment horizontal="center" vertical="center"/>
      <protection hidden="1"/>
    </xf>
    <xf numFmtId="167" fontId="35" fillId="11" borderId="32" xfId="5" applyNumberFormat="1" applyFont="1" applyFill="1" applyBorder="1" applyAlignment="1" applyProtection="1">
      <alignment horizontal="center" vertical="center"/>
      <protection hidden="1"/>
    </xf>
    <xf numFmtId="0" fontId="39" fillId="3" borderId="27" xfId="0" applyFont="1" applyFill="1" applyBorder="1" applyAlignment="1" applyProtection="1">
      <alignment horizontal="left" vertical="center" wrapText="1" indent="1"/>
    </xf>
    <xf numFmtId="0" fontId="39" fillId="3" borderId="26" xfId="0" applyFont="1" applyFill="1" applyBorder="1" applyAlignment="1" applyProtection="1">
      <alignment horizontal="left" vertical="center" wrapText="1" indent="1"/>
    </xf>
    <xf numFmtId="0" fontId="39" fillId="3" borderId="1" xfId="0" applyFont="1" applyFill="1" applyBorder="1" applyAlignment="1" applyProtection="1">
      <alignment horizontal="left" vertical="center" wrapText="1" indent="1"/>
    </xf>
    <xf numFmtId="167" fontId="39" fillId="0" borderId="33" xfId="0" applyNumberFormat="1" applyFont="1" applyFill="1" applyBorder="1" applyAlignment="1" applyProtection="1">
      <alignment horizontal="left" vertical="center" wrapText="1" indent="1"/>
    </xf>
    <xf numFmtId="170" fontId="39" fillId="0" borderId="26" xfId="1" applyNumberFormat="1" applyFont="1" applyFill="1" applyBorder="1" applyAlignment="1" applyProtection="1">
      <alignment horizontal="left" vertical="center" wrapText="1" indent="1"/>
    </xf>
    <xf numFmtId="170" fontId="39" fillId="0" borderId="1" xfId="1" applyNumberFormat="1" applyFont="1" applyFill="1" applyBorder="1" applyAlignment="1" applyProtection="1">
      <alignment horizontal="left" vertical="center" wrapText="1" indent="1"/>
    </xf>
    <xf numFmtId="167" fontId="33" fillId="3" borderId="25" xfId="0" applyNumberFormat="1" applyFont="1" applyFill="1" applyBorder="1" applyAlignment="1" applyProtection="1">
      <alignment horizontal="center" vertical="center"/>
      <protection locked="0"/>
    </xf>
    <xf numFmtId="167" fontId="33" fillId="3" borderId="32" xfId="0" applyNumberFormat="1" applyFont="1" applyFill="1" applyBorder="1" applyAlignment="1" applyProtection="1">
      <alignment horizontal="center" vertical="center"/>
      <protection locked="0"/>
    </xf>
    <xf numFmtId="167" fontId="33" fillId="3" borderId="1" xfId="0" applyNumberFormat="1" applyFont="1" applyFill="1" applyBorder="1" applyAlignment="1" applyProtection="1">
      <alignment horizontal="center" vertical="center"/>
      <protection locked="0"/>
    </xf>
    <xf numFmtId="167" fontId="33" fillId="3" borderId="34" xfId="0" applyNumberFormat="1" applyFont="1" applyFill="1" applyBorder="1" applyAlignment="1" applyProtection="1">
      <alignment horizontal="center" vertical="center"/>
      <protection locked="0"/>
    </xf>
    <xf numFmtId="167" fontId="35" fillId="11" borderId="1" xfId="0" applyNumberFormat="1" applyFont="1" applyFill="1" applyBorder="1" applyAlignment="1" applyProtection="1">
      <alignment horizontal="center" vertical="center"/>
      <protection hidden="1"/>
    </xf>
    <xf numFmtId="167" fontId="35" fillId="11" borderId="34" xfId="0" applyNumberFormat="1" applyFont="1" applyFill="1" applyBorder="1" applyAlignment="1" applyProtection="1">
      <alignment horizontal="center" vertical="center"/>
      <protection hidden="1"/>
    </xf>
    <xf numFmtId="167" fontId="44" fillId="0" borderId="1" xfId="5" applyNumberFormat="1" applyFont="1" applyFill="1" applyBorder="1" applyAlignment="1" applyProtection="1">
      <alignment horizontal="center" vertical="center"/>
      <protection locked="0"/>
    </xf>
    <xf numFmtId="167" fontId="44" fillId="0" borderId="34" xfId="5" applyNumberFormat="1" applyFont="1" applyFill="1" applyBorder="1" applyAlignment="1" applyProtection="1">
      <alignment horizontal="center" vertical="center"/>
      <protection locked="0"/>
    </xf>
    <xf numFmtId="10" fontId="39" fillId="0" borderId="33" xfId="0" applyNumberFormat="1" applyFont="1" applyFill="1" applyBorder="1" applyAlignment="1" applyProtection="1">
      <alignment horizontal="left" vertical="center" wrapText="1" indent="1"/>
    </xf>
    <xf numFmtId="10" fontId="39" fillId="0" borderId="26" xfId="0" applyNumberFormat="1" applyFont="1" applyFill="1" applyBorder="1" applyAlignment="1" applyProtection="1">
      <alignment horizontal="left" vertical="center" wrapText="1" indent="1"/>
    </xf>
    <xf numFmtId="10" fontId="39" fillId="0" borderId="31" xfId="0" applyNumberFormat="1" applyFont="1" applyFill="1" applyBorder="1" applyAlignment="1" applyProtection="1">
      <alignment horizontal="left" vertical="center" wrapText="1" indent="1"/>
    </xf>
    <xf numFmtId="10" fontId="39" fillId="0" borderId="1" xfId="0" applyNumberFormat="1" applyFont="1" applyFill="1" applyBorder="1" applyAlignment="1" applyProtection="1">
      <alignment horizontal="left" vertical="center" indent="1"/>
    </xf>
    <xf numFmtId="167" fontId="44" fillId="3" borderId="25" xfId="0" applyNumberFormat="1" applyFont="1" applyFill="1" applyBorder="1" applyAlignment="1" applyProtection="1">
      <alignment horizontal="center" vertical="center"/>
      <protection locked="0"/>
    </xf>
    <xf numFmtId="167" fontId="44" fillId="3" borderId="32" xfId="0" applyNumberFormat="1" applyFont="1" applyFill="1" applyBorder="1" applyAlignment="1" applyProtection="1">
      <alignment horizontal="center" vertical="center"/>
      <protection locked="0"/>
    </xf>
    <xf numFmtId="167" fontId="39" fillId="0" borderId="1" xfId="0" applyNumberFormat="1" applyFont="1" applyFill="1" applyBorder="1" applyAlignment="1" applyProtection="1">
      <alignment horizontal="left" vertical="center" wrapText="1" indent="1"/>
    </xf>
    <xf numFmtId="167" fontId="37" fillId="11" borderId="32" xfId="0" applyNumberFormat="1" applyFont="1" applyFill="1" applyBorder="1" applyAlignment="1" applyProtection="1">
      <alignment horizontal="center" vertical="center"/>
      <protection hidden="1"/>
    </xf>
    <xf numFmtId="10" fontId="35" fillId="11" borderId="36" xfId="1" applyNumberFormat="1" applyFont="1" applyFill="1" applyBorder="1" applyAlignment="1" applyProtection="1">
      <alignment horizontal="center" vertical="center"/>
      <protection hidden="1"/>
    </xf>
    <xf numFmtId="10" fontId="35" fillId="11" borderId="37" xfId="1" applyNumberFormat="1" applyFont="1" applyFill="1" applyBorder="1" applyAlignment="1" applyProtection="1">
      <alignment horizontal="center" vertical="center"/>
      <protection hidden="1"/>
    </xf>
    <xf numFmtId="10" fontId="35" fillId="11" borderId="32" xfId="1" applyNumberFormat="1" applyFont="1" applyFill="1" applyBorder="1" applyAlignment="1" applyProtection="1">
      <alignment horizontal="center" vertical="center"/>
      <protection hidden="1"/>
    </xf>
    <xf numFmtId="172" fontId="35" fillId="11" borderId="25" xfId="5" applyNumberFormat="1" applyFont="1" applyFill="1" applyBorder="1" applyAlignment="1" applyProtection="1">
      <alignment horizontal="center" vertical="center"/>
      <protection hidden="1"/>
    </xf>
    <xf numFmtId="172" fontId="35" fillId="11" borderId="32" xfId="5" applyNumberFormat="1" applyFont="1" applyFill="1" applyBorder="1" applyAlignment="1" applyProtection="1">
      <alignment horizontal="center" vertical="center"/>
      <protection hidden="1"/>
    </xf>
    <xf numFmtId="168" fontId="33" fillId="3" borderId="25" xfId="0" applyNumberFormat="1" applyFont="1" applyFill="1" applyBorder="1" applyAlignment="1" applyProtection="1">
      <alignment horizontal="center" vertical="center"/>
      <protection locked="0"/>
    </xf>
    <xf numFmtId="168" fontId="33" fillId="3" borderId="32" xfId="0" applyNumberFormat="1" applyFont="1" applyFill="1" applyBorder="1" applyAlignment="1" applyProtection="1">
      <alignment horizontal="center" vertical="center"/>
      <protection locked="0"/>
    </xf>
    <xf numFmtId="168" fontId="39" fillId="0" borderId="33" xfId="0" applyNumberFormat="1" applyFont="1" applyFill="1" applyBorder="1" applyAlignment="1" applyProtection="1">
      <alignment horizontal="left" vertical="center" wrapText="1" indent="1"/>
    </xf>
    <xf numFmtId="168" fontId="39" fillId="0" borderId="26" xfId="0" applyNumberFormat="1" applyFont="1" applyFill="1" applyBorder="1" applyAlignment="1" applyProtection="1">
      <alignment horizontal="left" vertical="center" wrapText="1" indent="1"/>
    </xf>
    <xf numFmtId="168" fontId="39" fillId="0" borderId="1" xfId="0" applyNumberFormat="1" applyFont="1" applyFill="1" applyBorder="1" applyAlignment="1" applyProtection="1">
      <alignment horizontal="left" vertical="center" wrapText="1" indent="1"/>
    </xf>
    <xf numFmtId="173" fontId="35" fillId="11" borderId="25" xfId="5" applyNumberFormat="1" applyFont="1" applyFill="1" applyBorder="1" applyAlignment="1" applyProtection="1">
      <alignment horizontal="center" vertical="center"/>
      <protection hidden="1"/>
    </xf>
    <xf numFmtId="173" fontId="35" fillId="11" borderId="32" xfId="5" applyNumberFormat="1" applyFont="1" applyFill="1" applyBorder="1" applyAlignment="1" applyProtection="1">
      <alignment horizontal="center" vertical="center"/>
      <protection hidden="1"/>
    </xf>
    <xf numFmtId="168" fontId="39" fillId="0" borderId="31" xfId="0" applyNumberFormat="1" applyFont="1" applyFill="1" applyBorder="1" applyAlignment="1" applyProtection="1">
      <alignment horizontal="left" vertical="center" wrapText="1" indent="1"/>
    </xf>
    <xf numFmtId="164" fontId="39" fillId="0" borderId="31" xfId="0" applyNumberFormat="1" applyFont="1" applyFill="1" applyBorder="1" applyAlignment="1" applyProtection="1">
      <alignment horizontal="left" vertical="center" indent="1"/>
    </xf>
    <xf numFmtId="164" fontId="39" fillId="0" borderId="1" xfId="0" applyNumberFormat="1" applyFont="1" applyFill="1" applyBorder="1" applyAlignment="1" applyProtection="1">
      <alignment horizontal="left" vertical="center" indent="1"/>
    </xf>
    <xf numFmtId="164" fontId="39" fillId="0" borderId="26" xfId="0" applyNumberFormat="1" applyFont="1" applyFill="1" applyBorder="1" applyAlignment="1" applyProtection="1">
      <alignment horizontal="left" vertical="center" indent="1"/>
    </xf>
    <xf numFmtId="10" fontId="33" fillId="3" borderId="25" xfId="0" applyNumberFormat="1" applyFont="1" applyFill="1" applyBorder="1" applyAlignment="1" applyProtection="1">
      <alignment horizontal="center" vertical="center"/>
      <protection locked="0"/>
    </xf>
    <xf numFmtId="10" fontId="33" fillId="3" borderId="32" xfId="0" applyNumberFormat="1" applyFont="1" applyFill="1" applyBorder="1" applyAlignment="1" applyProtection="1">
      <alignment horizontal="center" vertical="center"/>
      <protection locked="0"/>
    </xf>
    <xf numFmtId="167" fontId="37" fillId="11" borderId="1" xfId="0" applyNumberFormat="1" applyFont="1" applyFill="1" applyBorder="1" applyAlignment="1" applyProtection="1">
      <alignment horizontal="center" vertical="center"/>
      <protection hidden="1"/>
    </xf>
    <xf numFmtId="167" fontId="37" fillId="11" borderId="34" xfId="0" applyNumberFormat="1" applyFont="1" applyFill="1" applyBorder="1" applyAlignment="1" applyProtection="1">
      <alignment horizontal="center" vertical="center"/>
      <protection hidden="1"/>
    </xf>
    <xf numFmtId="10" fontId="35" fillId="11" borderId="32" xfId="0" applyNumberFormat="1" applyFont="1" applyFill="1" applyBorder="1" applyAlignment="1" applyProtection="1">
      <alignment horizontal="center" vertical="center"/>
      <protection hidden="1"/>
    </xf>
    <xf numFmtId="164" fontId="35" fillId="11" borderId="25" xfId="0" applyNumberFormat="1" applyFont="1" applyFill="1" applyBorder="1" applyAlignment="1" applyProtection="1">
      <alignment horizontal="center" vertical="center"/>
      <protection hidden="1"/>
    </xf>
    <xf numFmtId="164" fontId="35" fillId="11" borderId="32" xfId="0" applyNumberFormat="1" applyFont="1" applyFill="1" applyBorder="1" applyAlignment="1" applyProtection="1">
      <alignment horizontal="center" vertical="center"/>
      <protection hidden="1"/>
    </xf>
    <xf numFmtId="0" fontId="45" fillId="0" borderId="16" xfId="0" applyFont="1" applyBorder="1" applyAlignment="1" applyProtection="1">
      <alignment horizontal="center" vertical="center"/>
      <protection hidden="1"/>
    </xf>
    <xf numFmtId="0" fontId="53" fillId="0" borderId="0" xfId="0" applyNumberFormat="1" applyFont="1" applyFill="1" applyBorder="1" applyAlignment="1" applyProtection="1">
      <alignment horizontal="center" vertical="center"/>
      <protection hidden="1"/>
    </xf>
    <xf numFmtId="10" fontId="39" fillId="0" borderId="33" xfId="0" applyNumberFormat="1" applyFont="1" applyFill="1" applyBorder="1" applyAlignment="1" applyProtection="1">
      <alignment horizontal="left" vertical="center" indent="1"/>
    </xf>
    <xf numFmtId="10" fontId="39" fillId="0" borderId="26" xfId="0" applyNumberFormat="1" applyFont="1" applyFill="1" applyBorder="1" applyAlignment="1" applyProtection="1">
      <alignment horizontal="left" vertical="center" indent="1"/>
    </xf>
    <xf numFmtId="10" fontId="33" fillId="3" borderId="1" xfId="0" applyNumberFormat="1" applyFont="1" applyFill="1" applyBorder="1" applyAlignment="1" applyProtection="1">
      <alignment horizontal="center" vertical="center"/>
      <protection locked="0"/>
    </xf>
    <xf numFmtId="10" fontId="33" fillId="3" borderId="34" xfId="0" applyNumberFormat="1" applyFont="1" applyFill="1" applyBorder="1" applyAlignment="1" applyProtection="1">
      <alignment horizontal="center" vertical="center"/>
      <protection locked="0"/>
    </xf>
    <xf numFmtId="164" fontId="39" fillId="0" borderId="21" xfId="0" applyNumberFormat="1" applyFont="1" applyFill="1" applyBorder="1" applyAlignment="1" applyProtection="1">
      <alignment horizontal="left" vertical="center" wrapText="1" indent="1"/>
    </xf>
    <xf numFmtId="164" fontId="39" fillId="0" borderId="35" xfId="0" applyNumberFormat="1" applyFont="1" applyFill="1" applyBorder="1" applyAlignment="1" applyProtection="1">
      <alignment horizontal="left" vertical="center" wrapText="1" indent="1"/>
    </xf>
    <xf numFmtId="164" fontId="39" fillId="0" borderId="24" xfId="0" applyNumberFormat="1" applyFont="1" applyFill="1" applyBorder="1" applyAlignment="1" applyProtection="1">
      <alignment horizontal="left" vertical="center" wrapText="1" indent="1"/>
    </xf>
    <xf numFmtId="173" fontId="33" fillId="3" borderId="25" xfId="0" applyNumberFormat="1" applyFont="1" applyFill="1" applyBorder="1" applyAlignment="1" applyProtection="1">
      <alignment horizontal="center" vertical="center"/>
      <protection locked="0"/>
    </xf>
    <xf numFmtId="173" fontId="33" fillId="3" borderId="32" xfId="0" applyNumberFormat="1" applyFont="1" applyFill="1" applyBorder="1" applyAlignment="1" applyProtection="1">
      <alignment horizontal="center" vertical="center"/>
      <protection locked="0"/>
    </xf>
    <xf numFmtId="10" fontId="35" fillId="11" borderId="1" xfId="0" applyNumberFormat="1" applyFont="1" applyFill="1" applyBorder="1" applyAlignment="1" applyProtection="1">
      <alignment horizontal="center" vertical="center"/>
      <protection hidden="1"/>
    </xf>
    <xf numFmtId="10" fontId="35" fillId="11" borderId="34" xfId="0" applyNumberFormat="1" applyFont="1" applyFill="1" applyBorder="1" applyAlignment="1" applyProtection="1">
      <alignment horizontal="center" vertical="center"/>
      <protection hidden="1"/>
    </xf>
    <xf numFmtId="0" fontId="1" fillId="3" borderId="0" xfId="0" applyFont="1" applyFill="1" applyAlignment="1">
      <alignment horizontal="left" vertical="top" wrapText="1"/>
    </xf>
    <xf numFmtId="0" fontId="0" fillId="3" borderId="0" xfId="0" applyFill="1" applyAlignment="1">
      <alignment vertical="top" wrapText="1"/>
    </xf>
    <xf numFmtId="0" fontId="0" fillId="0" borderId="0" xfId="0" applyAlignment="1">
      <alignment vertical="top" wrapText="1"/>
    </xf>
    <xf numFmtId="0" fontId="6" fillId="10" borderId="0" xfId="0" applyFont="1" applyFill="1" applyBorder="1" applyAlignment="1">
      <alignment horizontal="center" vertical="center"/>
    </xf>
    <xf numFmtId="0" fontId="6" fillId="10" borderId="5" xfId="0" applyFont="1" applyFill="1" applyBorder="1" applyAlignment="1">
      <alignment horizontal="center" vertical="center"/>
    </xf>
    <xf numFmtId="0" fontId="6" fillId="10" borderId="3" xfId="0" applyFont="1" applyFill="1" applyBorder="1" applyAlignment="1">
      <alignment horizontal="center" vertical="center"/>
    </xf>
    <xf numFmtId="0" fontId="6" fillId="10" borderId="6" xfId="0" applyFont="1" applyFill="1" applyBorder="1" applyAlignment="1">
      <alignment horizontal="center" vertical="center"/>
    </xf>
    <xf numFmtId="0" fontId="0" fillId="0" borderId="0" xfId="0" applyFont="1" applyAlignment="1">
      <alignment horizontal="left" vertical="top" wrapText="1"/>
    </xf>
    <xf numFmtId="0" fontId="0" fillId="3" borderId="0" xfId="0" applyFont="1" applyFill="1" applyBorder="1" applyAlignment="1">
      <alignment horizontal="left" vertical="top" wrapText="1"/>
    </xf>
    <xf numFmtId="0" fontId="1" fillId="3" borderId="0" xfId="0" applyFont="1" applyFill="1" applyAlignment="1">
      <alignment vertical="top" wrapText="1"/>
    </xf>
    <xf numFmtId="0" fontId="1" fillId="0" borderId="0" xfId="0" applyFont="1" applyAlignment="1">
      <alignment vertical="top" wrapText="1"/>
    </xf>
    <xf numFmtId="0" fontId="8" fillId="0" borderId="0" xfId="4" applyFill="1" applyBorder="1" applyAlignment="1" applyProtection="1">
      <alignment horizontal="center" vertical="top"/>
    </xf>
    <xf numFmtId="0" fontId="8" fillId="3" borderId="0" xfId="4" applyFill="1" applyAlignment="1">
      <alignment vertical="top" wrapText="1"/>
    </xf>
    <xf numFmtId="0" fontId="1" fillId="3" borderId="0" xfId="0" applyFont="1" applyFill="1" applyAlignment="1">
      <alignment horizontal="left" vertical="top"/>
    </xf>
  </cellXfs>
  <cellStyles count="12">
    <cellStyle name="20% - Accent3" xfId="6" builtinId="38"/>
    <cellStyle name="Accent1" xfId="11" builtinId="29"/>
    <cellStyle name="Comma" xfId="3" builtinId="3"/>
    <cellStyle name="Currency" xfId="5" builtinId="4"/>
    <cellStyle name="Currency 2" xfId="9" xr:uid="{FD73C8F0-C6D8-4933-8000-D071F47FAC80}"/>
    <cellStyle name="Currency 2 2" xfId="10" xr:uid="{E40F97CE-F3DA-4BAD-829C-B37FD5B4F9F5}"/>
    <cellStyle name="Hyperlink" xfId="4" builtinId="8"/>
    <cellStyle name="Normal" xfId="0" builtinId="0"/>
    <cellStyle name="Normal 2" xfId="7" xr:uid="{5721BC3F-075B-400D-BF01-94FE4A84CDCB}"/>
    <cellStyle name="Normal 3" xfId="8" xr:uid="{AB43DCB8-3DF3-4D24-B346-097F45DC9397}"/>
    <cellStyle name="Normal 5" xfId="2" xr:uid="{A467FC12-99BB-436C-BDC0-3351DFA5E67C}"/>
    <cellStyle name="Percent" xfId="1" builtinId="5"/>
  </cellStyles>
  <dxfs count="55">
    <dxf>
      <fill>
        <patternFill>
          <bgColor rgb="FFF13127"/>
        </patternFill>
      </fill>
    </dxf>
    <dxf>
      <fill>
        <patternFill>
          <bgColor rgb="FF9CC97D"/>
        </patternFill>
      </fill>
    </dxf>
    <dxf>
      <font>
        <color rgb="FF9C0006"/>
      </font>
      <fill>
        <patternFill>
          <bgColor rgb="FFFFC7CE"/>
        </patternFill>
      </fill>
    </dxf>
    <dxf>
      <font>
        <condense val="0"/>
        <extend val="0"/>
        <color rgb="FF9C0006"/>
      </font>
      <fill>
        <patternFill>
          <bgColor rgb="FFFFC7CE"/>
        </patternFill>
      </fill>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i val="0"/>
        <strike val="0"/>
        <condense val="0"/>
        <extend val="0"/>
        <outline val="0"/>
        <shadow val="0"/>
        <u val="none"/>
        <vertAlign val="baseline"/>
        <sz val="14"/>
        <color theme="0"/>
        <name val="Arial"/>
        <family val="2"/>
        <scheme val="none"/>
      </font>
      <numFmt numFmtId="14" formatCode="0.00%"/>
      <fill>
        <patternFill patternType="solid">
          <fgColor indexed="64"/>
          <bgColor theme="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1"/>
    </dxf>
    <dxf>
      <font>
        <b val="0"/>
        <strike val="0"/>
        <outline val="0"/>
        <shadow val="0"/>
        <u val="none"/>
        <vertAlign val="baseline"/>
        <sz val="14"/>
        <color theme="1"/>
        <name val="Arial"/>
        <family val="2"/>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4"/>
        <color theme="1"/>
        <name val="Arial"/>
        <family val="2"/>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1" hidden="1"/>
    </dxf>
    <dxf>
      <font>
        <strike val="0"/>
        <outline val="0"/>
        <shadow val="0"/>
        <u val="none"/>
        <vertAlign val="baseline"/>
        <sz val="14"/>
        <color theme="0"/>
        <name val="Arial"/>
        <family val="2"/>
        <scheme val="none"/>
      </font>
      <fill>
        <patternFill patternType="solid">
          <fgColor indexed="64"/>
          <bgColor theme="5"/>
        </patternFill>
      </fill>
      <alignment horizontal="center" vertical="center" textRotation="0" wrapText="0" indent="0" justifyLastLine="0" shrinkToFit="0" readingOrder="0"/>
      <protection locked="1" hidden="1"/>
    </dxf>
    <dxf>
      <font>
        <b/>
        <i val="0"/>
        <strike val="0"/>
        <condense val="0"/>
        <extend val="0"/>
        <outline val="0"/>
        <shadow val="0"/>
        <u val="none"/>
        <vertAlign val="baseline"/>
        <sz val="14"/>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4"/>
        <color auto="1"/>
        <name val="Arial"/>
        <family val="2"/>
        <scheme val="none"/>
      </font>
      <numFmt numFmtId="167" formatCode="&quot;$&quot;#,##0.00"/>
      <fill>
        <patternFill patternType="solid">
          <fgColor indexed="64"/>
          <bgColor theme="4" tint="0.79998168889431442"/>
        </patternFill>
      </fill>
      <alignment horizontal="center" vertical="center" textRotation="0" indent="0" justifyLastLine="0" shrinkToFit="0" readingOrder="0"/>
      <protection locked="1" hidden="0"/>
    </dxf>
    <dxf>
      <font>
        <strike val="0"/>
        <outline val="0"/>
        <shadow val="0"/>
        <u val="none"/>
        <vertAlign val="baseline"/>
        <sz val="14"/>
        <color auto="1"/>
        <name val="Arial"/>
        <family val="2"/>
        <scheme val="none"/>
      </font>
      <numFmt numFmtId="34" formatCode="_-&quot;$&quot;* #,##0.00_-;\-&quot;$&quot;* #,##0.00_-;_-&quot;$&quot;* &quot;-&quot;??_-;_-@_-"/>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4"/>
        <color auto="1"/>
        <name val="Arial"/>
        <family val="2"/>
        <scheme val="none"/>
      </font>
      <numFmt numFmtId="167" formatCode="&quot;$&quot;#,##0.00"/>
      <fill>
        <patternFill patternType="solid">
          <fgColor indexed="64"/>
          <bgColor theme="4" tint="0.39997558519241921"/>
        </patternFill>
      </fill>
      <alignment horizontal="center" vertical="center" textRotation="0" wrapText="0" indent="0" justifyLastLine="0" shrinkToFit="0" readingOrder="0"/>
      <protection locked="1" hidden="1"/>
    </dxf>
    <dxf>
      <font>
        <strike val="0"/>
        <outline val="0"/>
        <shadow val="0"/>
        <u val="none"/>
        <vertAlign val="baseline"/>
        <sz val="14"/>
        <color auto="1"/>
        <name val="Arial"/>
        <family val="2"/>
        <scheme val="none"/>
      </font>
      <numFmt numFmtId="167" formatCode="&quot;$&quot;#,##0.00"/>
      <fill>
        <patternFill patternType="solid">
          <fgColor indexed="64"/>
          <bgColor theme="4" tint="0.79998168889431442"/>
        </patternFill>
      </fill>
      <alignment horizontal="center" vertical="center" textRotation="0" wrapText="0" indent="0" justifyLastLine="0" shrinkToFit="0" readingOrder="0"/>
      <protection locked="1" hidden="0"/>
    </dxf>
    <dxf>
      <font>
        <strike val="0"/>
        <outline val="0"/>
        <shadow val="0"/>
        <u val="none"/>
        <vertAlign val="baseline"/>
        <sz val="14"/>
        <color auto="1"/>
        <name val="Arial"/>
        <family val="2"/>
        <scheme val="none"/>
      </font>
      <numFmt numFmtId="2" formatCode="0.00"/>
      <fill>
        <patternFill patternType="solid">
          <fgColor indexed="64"/>
          <bgColor theme="4" tint="0.79998168889431442"/>
        </patternFill>
      </fill>
      <alignment horizontal="center" vertical="center" textRotation="0" wrapText="0" indent="0" justifyLastLine="0" shrinkToFit="0" readingOrder="0"/>
      <protection locked="1" hidden="0"/>
    </dxf>
    <dxf>
      <font>
        <strike val="0"/>
        <outline val="0"/>
        <shadow val="0"/>
        <u val="none"/>
        <vertAlign val="baseline"/>
        <sz val="14"/>
        <color auto="1"/>
        <name val="Arial"/>
        <family val="2"/>
        <scheme val="none"/>
      </font>
      <numFmt numFmtId="14" formatCode="0.00%"/>
      <fill>
        <patternFill patternType="solid">
          <fgColor indexed="64"/>
          <bgColor theme="4" tint="0.39997558519241921"/>
        </patternFill>
      </fill>
      <alignment horizontal="center" vertical="center" textRotation="0" wrapText="0" indent="0" justifyLastLine="0" shrinkToFit="0" readingOrder="0"/>
      <protection locked="1" hidden="1"/>
    </dxf>
    <dxf>
      <font>
        <strike val="0"/>
        <outline val="0"/>
        <shadow val="0"/>
        <u val="none"/>
        <vertAlign val="baseline"/>
        <sz val="14"/>
        <color auto="1"/>
        <name val="Arial"/>
        <family val="2"/>
        <scheme val="none"/>
      </font>
      <numFmt numFmtId="14" formatCode="0.00%"/>
      <fill>
        <patternFill patternType="none">
          <fgColor indexed="64"/>
          <bgColor theme="4" tint="0.79998168889431442"/>
        </patternFill>
      </fill>
      <alignment horizontal="center" vertical="center" textRotation="0" wrapText="0" indent="0" justifyLastLine="0" shrinkToFit="0" readingOrder="0"/>
      <protection locked="1" hidden="0"/>
    </dxf>
    <dxf>
      <font>
        <strike val="0"/>
        <outline val="0"/>
        <shadow val="0"/>
        <u val="none"/>
        <vertAlign val="baseline"/>
        <sz val="14"/>
        <color auto="1"/>
        <name val="Arial"/>
        <family val="2"/>
        <scheme val="none"/>
      </font>
      <numFmt numFmtId="14" formatCode="0.00%"/>
      <fill>
        <patternFill patternType="none">
          <fgColor indexed="64"/>
          <bgColor theme="4" tint="0.79998168889431442"/>
        </patternFill>
      </fill>
      <alignment horizontal="center" vertical="center" textRotation="0" wrapText="0" indent="0" justifyLastLine="0" shrinkToFit="0" readingOrder="0"/>
      <protection locked="1" hidden="0"/>
    </dxf>
    <dxf>
      <font>
        <strike val="0"/>
        <outline val="0"/>
        <shadow val="0"/>
        <u val="none"/>
        <vertAlign val="baseline"/>
        <sz val="14"/>
        <color auto="1"/>
        <name val="Arial"/>
        <family val="2"/>
        <scheme val="none"/>
      </font>
      <numFmt numFmtId="167" formatCode="&quot;$&quot;#,##0.00"/>
      <fill>
        <patternFill patternType="none">
          <fgColor indexed="64"/>
          <bgColor theme="4" tint="0.79998168889431442"/>
        </patternFill>
      </fill>
      <alignment horizontal="center" vertical="center" textRotation="0" wrapText="0" indent="0" justifyLastLine="0" shrinkToFit="0" readingOrder="0"/>
      <protection locked="1" hidden="0"/>
    </dxf>
    <dxf>
      <font>
        <strike val="0"/>
        <outline val="0"/>
        <shadow val="0"/>
        <u val="none"/>
        <vertAlign val="baseline"/>
        <sz val="14"/>
        <color auto="1"/>
        <name val="Arial"/>
        <family val="2"/>
        <scheme val="none"/>
      </font>
      <numFmt numFmtId="167" formatCode="&quot;$&quot;#,##0.00"/>
      <fill>
        <patternFill patternType="none">
          <fgColor indexed="64"/>
          <bgColor theme="4" tint="0.79998168889431442"/>
        </patternFill>
      </fill>
      <alignment horizontal="center" vertical="center" textRotation="0" wrapText="0" indent="0" justifyLastLine="0" shrinkToFit="0" readingOrder="0"/>
      <protection locked="1" hidden="0"/>
    </dxf>
    <dxf>
      <font>
        <strike val="0"/>
        <outline val="0"/>
        <shadow val="0"/>
        <u val="none"/>
        <vertAlign val="baseline"/>
        <sz val="14"/>
        <color auto="1"/>
        <name val="Arial"/>
        <family val="2"/>
        <scheme val="none"/>
      </font>
      <fill>
        <patternFill patternType="none">
          <fgColor indexed="64"/>
          <bgColor theme="4" tint="0.79998168889431442"/>
        </patternFill>
      </fill>
      <alignment horizontal="center" vertical="center" textRotation="0" wrapText="0" indent="0" justifyLastLine="0" shrinkToFit="0" readingOrder="0"/>
      <protection locked="1" hidden="0"/>
    </dxf>
    <dxf>
      <font>
        <strike val="0"/>
        <outline val="0"/>
        <shadow val="0"/>
        <u val="none"/>
        <vertAlign val="baseline"/>
        <sz val="14"/>
        <color auto="1"/>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5"/>
        <color theme="0"/>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numFmt numFmtId="183" formatCode=";;;"/>
    </dxf>
    <dxf>
      <numFmt numFmtId="183" formatCode=";;;"/>
    </dxf>
    <dxf>
      <numFmt numFmtId="183" formatCode=";;;"/>
    </dxf>
    <dxf>
      <numFmt numFmtId="183" formatCode=";;;"/>
    </dxf>
    <dxf>
      <numFmt numFmtId="183" formatCode=";;;"/>
    </dxf>
    <dxf>
      <numFmt numFmtId="183" formatCode=";;;"/>
    </dxf>
    <dxf>
      <fill>
        <patternFill>
          <bgColor theme="3" tint="-0.24994659260841701"/>
        </patternFill>
      </fill>
    </dxf>
    <dxf>
      <font>
        <b/>
        <i val="0"/>
        <color theme="2"/>
      </font>
      <fill>
        <patternFill patternType="solid">
          <fgColor indexed="64"/>
          <bgColor theme="3"/>
        </patternFill>
      </fill>
    </dxf>
    <dxf>
      <fill>
        <patternFill>
          <bgColor theme="0"/>
        </patternFill>
      </fill>
    </dxf>
    <dxf>
      <fill>
        <patternFill patternType="solid">
          <fgColor theme="2" tint="0.59996337778862885"/>
          <bgColor theme="0" tint="-4.9989318521683403E-2"/>
        </patternFill>
      </fill>
    </dxf>
    <dxf>
      <fill>
        <patternFill patternType="solid">
          <fgColor theme="2" tint="0.79995117038483843"/>
          <bgColor theme="2"/>
        </patternFill>
      </fill>
    </dxf>
    <dxf>
      <border>
        <top style="thin">
          <color theme="6" tint="-0.499984740745262"/>
        </top>
      </border>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ableStyleMedium2" defaultPivotStyle="PivotStyleLight16">
    <tableStyle name="Address Book" pivot="0" count="5" xr9:uid="{00000000-0011-0000-FFFF-FFFF00000000}">
      <tableStyleElement type="wholeTable" dxfId="54"/>
      <tableStyleElement type="headerRow" dxfId="53"/>
      <tableStyleElement type="totalRow" dxfId="52"/>
      <tableStyleElement type="firstRowStripe" dxfId="51"/>
      <tableStyleElement type="secondRowStripe" dxfId="50"/>
    </tableStyle>
    <tableStyle name="Family Budget" pivot="0" count="3" xr9:uid="{00000000-0011-0000-FFFF-FFFF00000000}">
      <tableStyleElement type="wholeTable" dxfId="49"/>
      <tableStyleElement type="headerRow" dxfId="48"/>
      <tableStyleElement type="firstHeaderCell" dxfId="47"/>
    </tableStyle>
  </tableStyles>
  <colors>
    <mruColors>
      <color rgb="FF9CC97D"/>
      <color rgb="FFF13127"/>
      <color rgb="FFFF5353"/>
      <color rgb="FFFDF0E9"/>
      <color rgb="FFF0904E"/>
      <color rgb="FFDAEA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174624</xdr:colOff>
      <xdr:row>0</xdr:row>
      <xdr:rowOff>130860</xdr:rowOff>
    </xdr:from>
    <xdr:to>
      <xdr:col>11</xdr:col>
      <xdr:colOff>533399</xdr:colOff>
      <xdr:row>7</xdr:row>
      <xdr:rowOff>112396</xdr:rowOff>
    </xdr:to>
    <xdr:pic>
      <xdr:nvPicPr>
        <xdr:cNvPr id="3" name="Picture 2">
          <a:extLst>
            <a:ext uri="{FF2B5EF4-FFF2-40B4-BE49-F238E27FC236}">
              <a16:creationId xmlns:a16="http://schemas.microsoft.com/office/drawing/2014/main" id="{CCCDE96A-1F35-4DDE-A9AB-973A530FAD74}"/>
            </a:ext>
          </a:extLst>
        </xdr:cNvPr>
        <xdr:cNvPicPr>
          <a:picLocks noChangeAspect="1"/>
        </xdr:cNvPicPr>
      </xdr:nvPicPr>
      <xdr:blipFill rotWithShape="1">
        <a:blip xmlns:r="http://schemas.openxmlformats.org/officeDocument/2006/relationships" r:embed="rId1"/>
        <a:srcRect b="33434"/>
        <a:stretch/>
      </xdr:blipFill>
      <xdr:spPr>
        <a:xfrm>
          <a:off x="422274" y="130860"/>
          <a:ext cx="5254625" cy="1315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Dale%20SD%20card%20files/All/Backups/20180903%20Template/Copy%20of%20CHMIC%20Debt%20Consolidation%20Tool%20Kit%2008292015%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structions"/>
      <sheetName val="Debt Tool"/>
      <sheetName val="Credit Tips"/>
      <sheetName val="Equifax Credit Request"/>
      <sheetName val="TransUnion Credit Request"/>
      <sheetName val="TransUnion Investigation reques"/>
      <sheetName val="Equifax Report Update Form"/>
      <sheetName val="Amortization Schedule"/>
      <sheetName val="Data"/>
    </sheetNames>
    <sheetDataSet>
      <sheetData sheetId="0"/>
      <sheetData sheetId="1"/>
      <sheetData sheetId="2"/>
      <sheetData sheetId="3"/>
      <sheetData sheetId="4"/>
      <sheetData sheetId="5"/>
      <sheetData sheetId="6"/>
      <sheetData sheetId="7"/>
      <sheetData sheetId="8"/>
      <sheetData sheetId="9">
        <row r="4">
          <cell r="E4">
            <v>0</v>
          </cell>
          <cell r="G4">
            <v>3</v>
          </cell>
          <cell r="I4">
            <v>0</v>
          </cell>
        </row>
        <row r="5">
          <cell r="E5">
            <v>1</v>
          </cell>
          <cell r="G5">
            <v>6</v>
          </cell>
          <cell r="I5">
            <v>1</v>
          </cell>
        </row>
        <row r="6">
          <cell r="E6">
            <v>2</v>
          </cell>
          <cell r="G6">
            <v>12</v>
          </cell>
          <cell r="I6">
            <v>1.5</v>
          </cell>
        </row>
        <row r="7">
          <cell r="E7">
            <v>3</v>
          </cell>
          <cell r="G7">
            <v>24</v>
          </cell>
          <cell r="I7">
            <v>2</v>
          </cell>
        </row>
        <row r="8">
          <cell r="E8">
            <v>5</v>
          </cell>
          <cell r="I8">
            <v>2.5</v>
          </cell>
        </row>
        <row r="9">
          <cell r="E9">
            <v>10</v>
          </cell>
          <cell r="I9">
            <v>3</v>
          </cell>
        </row>
        <row r="10">
          <cell r="E10">
            <v>15</v>
          </cell>
          <cell r="I10" t="str">
            <v>IRD</v>
          </cell>
        </row>
        <row r="11">
          <cell r="E11">
            <v>20</v>
          </cell>
        </row>
        <row r="12">
          <cell r="E12">
            <v>25</v>
          </cell>
        </row>
        <row r="13">
          <cell r="E13">
            <v>30</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077E330-F93E-4049-AFA3-3B3DA256F2CC}" name="Table2" displayName="Table2" ref="B1:L32" totalsRowShown="0" headerRowDxfId="40" dataDxfId="39" dataCellStyle="20% - Accent3">
  <tableColumns count="11">
    <tableColumn id="1" xr3:uid="{7A4DE070-7658-4803-A590-52C99D7F4248}" name="Lender/Description" dataDxfId="38" dataCellStyle="20% - Accent3"/>
    <tableColumn id="2" xr3:uid="{392BE44A-B456-4BF1-A6A8-F401F6E25970}" name="Current Balance" dataDxfId="37" dataCellStyle="20% - Accent3"/>
    <tableColumn id="3" xr3:uid="{CA2FE5C0-A8D5-4A69-A9DB-17F78B58709C}" name="Current Monthly Payment" dataDxfId="36" dataCellStyle="20% - Accent3"/>
    <tableColumn id="4" xr3:uid="{0C86B4F6-E845-4C9D-A201-D2B521CF48B7}" name="Interest Rate" dataDxfId="35" dataCellStyle="20% - Accent3"/>
    <tableColumn id="5" xr3:uid="{99A4B03F-E749-44E4-B53A-DD4279C7936A}" name="Simple Interest_x000a_ or _x000a_Compounding Period" dataDxfId="34" dataCellStyle="20% - Accent3"/>
    <tableColumn id="6" xr3:uid="{A3014EDF-624C-4A11-947A-9909F48F78A0}" name="Effective Annual Interest Rate" dataDxfId="33" dataCellStyle="20% - Accent3">
      <calculatedColumnFormula>IF(F2="Simple Interest",E2,IF(F2="Monthly",((1+((E2)/12))^12-1),IF(F2="Semi-Annually",((1+((E2)/2))^2-1),IF(F2="Quarterly",((1+((E2)/4))^4-1),IF(F2="No Interest",0)))))</calculatedColumnFormula>
    </tableColumn>
    <tableColumn id="11" xr3:uid="{B9CCEBA4-38E2-4338-BD99-724A669D5D3E}" name="Consolidate Debt?" dataDxfId="32" dataCellStyle="20% - Accent3"/>
    <tableColumn id="8" xr3:uid="{E847006A-5F2E-4AFF-A6AD-1A70152A08DE}" name="If &quot;Partial&quot; _x000a_enter the amount to be consolidated" dataDxfId="31" dataCellStyle="20% - Accent3"/>
    <tableColumn id="13" xr3:uid="{606FA4BC-320E-4F93-9994-AA7F4EB15B4A}" name="New Balance" dataDxfId="30" dataCellStyle="20% - Accent3">
      <calculatedColumnFormula>IFERROR(_xlfn.IFS(Table2[[#This Row],[Lender/Description]]="","",Table2[[#This Row],[Consolidate Debt?]]="",Table2[[#This Row],[Current Balance]],Table2[[#This Row],[Consolidate Debt?]]="Yes","$0",Table2[[#This Row],[Consolidate Debt?]]="No",Table2[[#This Row],[Current Balance]],H2="Partial",Table2[[#This Row],[Current Balance]]-I2)," ")</calculatedColumnFormula>
    </tableColumn>
    <tableColumn id="9" xr3:uid="{6DB26166-CB18-4F94-A6E9-026784275912}" name="New Monthly Payment" dataDxfId="29" dataCellStyle="20% - Accent3">
      <calculatedColumnFormula>IFERROR(_xlfn.IFS(Table2[[#This Row],[Consolidate Debt?]]="Yes",0,Table2[[#This Row],[Consolidate Debt?]]="No",Table2[[#This Row],[Current Monthly Payment]],Table2[[#This Row],[Consolidate Debt?]]="Partial","Enter amount in column L")," ")</calculatedColumnFormula>
    </tableColumn>
    <tableColumn id="14" xr3:uid="{67971B55-F930-4DF9-ADB6-1993D8E83B02}" name="New Monthly Payment for remaining debt" dataDxfId="28" dataCellStyle="20% - Accent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C4E769B-1619-4C7B-96F4-5617B147EC70}" name="Table4" displayName="Table4" ref="O2:Q7" totalsRowShown="0" headerRowDxfId="27" dataDxfId="26">
  <tableColumns count="3">
    <tableColumn id="1" xr3:uid="{B03DACF4-15B6-44A9-AD9C-74F4239EF565}" name="Current" dataDxfId="25"/>
    <tableColumn id="2" xr3:uid="{82D1651D-CDFD-4CCF-9547-B1C888D8C148}" name="New" dataDxfId="24"/>
    <tableColumn id="3" xr3:uid="{443C7117-4944-4DB2-933A-C6BBD7F5F60F}" name="Difference" dataDxfId="23">
      <calculatedColumnFormula>IFERROR(P3-O3," ")</calculatedColumnFormula>
    </tableColumn>
  </tableColumns>
  <tableStyleInfo name="TableStyleMedium2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hmic.ca/" TargetMode="External"/><Relationship Id="rId1" Type="http://schemas.openxmlformats.org/officeDocument/2006/relationships/hyperlink" Target="http://www.chmic.c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youtu.be/8a8ky8Buvsg"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fcac-acfc.gc.ca/Eng/forConsumers/topics/creditCards/Pages/home-accueil.asp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6FE9F-2B85-4D31-AE32-D52A7F3A7E81}">
  <sheetPr codeName="Sheet1">
    <pageSetUpPr fitToPage="1"/>
  </sheetPr>
  <dimension ref="B1:AG85"/>
  <sheetViews>
    <sheetView showGridLines="0" showRowColHeaders="0" tabSelected="1" zoomScaleNormal="100" zoomScaleSheetLayoutView="100" workbookViewId="0"/>
  </sheetViews>
  <sheetFormatPr defaultColWidth="8.81640625" defaultRowHeight="14.5" x14ac:dyDescent="0.35"/>
  <cols>
    <col min="1" max="1" width="3.81640625" style="20" customWidth="1"/>
    <col min="2" max="4" width="8.81640625" style="20"/>
    <col min="5" max="5" width="1.1796875" style="20" customWidth="1"/>
    <col min="6" max="7" width="8.81640625" style="20"/>
    <col min="8" max="8" width="1.1796875" style="22" customWidth="1"/>
    <col min="9" max="11" width="8.81640625" style="20"/>
    <col min="12" max="12" width="8.08984375" style="20" customWidth="1"/>
    <col min="13" max="16384" width="8.81640625" style="20"/>
  </cols>
  <sheetData>
    <row r="1" spans="2:33" x14ac:dyDescent="0.35">
      <c r="B1" s="18"/>
      <c r="C1" s="18"/>
      <c r="D1" s="18"/>
      <c r="E1" s="18"/>
      <c r="F1" s="18"/>
      <c r="G1" s="18"/>
      <c r="H1" s="19"/>
      <c r="I1" s="18"/>
      <c r="J1" s="18"/>
      <c r="K1" s="18"/>
      <c r="L1" s="18"/>
      <c r="M1" s="18"/>
      <c r="N1" s="18"/>
      <c r="O1" s="18"/>
      <c r="P1" s="18"/>
      <c r="Q1" s="18"/>
      <c r="R1" s="18"/>
      <c r="S1" s="18"/>
      <c r="T1" s="18"/>
      <c r="U1" s="18"/>
      <c r="V1" s="18"/>
      <c r="W1" s="18"/>
      <c r="X1" s="18"/>
      <c r="Y1" s="18"/>
      <c r="Z1" s="18"/>
      <c r="AA1" s="18"/>
      <c r="AB1" s="18"/>
      <c r="AC1" s="18"/>
      <c r="AD1" s="18"/>
      <c r="AE1" s="18"/>
      <c r="AF1" s="18"/>
      <c r="AG1" s="18"/>
    </row>
    <row r="2" spans="2:33" x14ac:dyDescent="0.35">
      <c r="B2" s="18"/>
      <c r="C2" s="18"/>
      <c r="D2" s="18"/>
      <c r="E2" s="18"/>
      <c r="F2" s="18"/>
      <c r="G2" s="18"/>
      <c r="H2" s="19"/>
      <c r="I2" s="18"/>
      <c r="J2" s="18"/>
      <c r="K2" s="18"/>
      <c r="L2" s="18"/>
      <c r="M2" s="18"/>
      <c r="N2" s="18"/>
      <c r="O2" s="18"/>
      <c r="P2" s="18"/>
      <c r="Q2" s="18"/>
      <c r="R2" s="18"/>
      <c r="S2" s="18"/>
      <c r="T2" s="18"/>
      <c r="U2" s="18"/>
      <c r="V2" s="18"/>
      <c r="W2" s="18"/>
      <c r="X2" s="18"/>
      <c r="Y2" s="18"/>
      <c r="Z2" s="18"/>
      <c r="AA2" s="18"/>
      <c r="AB2" s="18"/>
      <c r="AC2" s="18"/>
      <c r="AD2" s="18"/>
      <c r="AE2" s="18"/>
      <c r="AF2" s="18"/>
      <c r="AG2" s="18"/>
    </row>
    <row r="3" spans="2:33" x14ac:dyDescent="0.35">
      <c r="B3" s="18"/>
      <c r="C3" s="18"/>
      <c r="D3" s="18"/>
      <c r="E3" s="18"/>
      <c r="F3" s="18"/>
      <c r="G3" s="18"/>
      <c r="H3" s="19"/>
      <c r="I3" s="18"/>
      <c r="J3" s="18"/>
      <c r="K3" s="18"/>
      <c r="L3" s="18"/>
      <c r="M3" s="18"/>
      <c r="N3" s="18"/>
      <c r="O3" s="18"/>
      <c r="P3" s="18"/>
      <c r="Q3" s="18"/>
      <c r="R3" s="18"/>
      <c r="S3" s="18"/>
      <c r="T3" s="18"/>
      <c r="U3" s="18"/>
      <c r="V3" s="18"/>
      <c r="W3" s="18"/>
      <c r="X3" s="18"/>
      <c r="Y3" s="18"/>
      <c r="Z3" s="18"/>
      <c r="AA3" s="18"/>
      <c r="AB3" s="18"/>
      <c r="AC3" s="18"/>
      <c r="AD3" s="18"/>
      <c r="AE3" s="18"/>
      <c r="AF3" s="18"/>
      <c r="AG3" s="18"/>
    </row>
    <row r="4" spans="2:33" x14ac:dyDescent="0.35">
      <c r="B4" s="18"/>
      <c r="C4" s="18"/>
      <c r="D4" s="18"/>
      <c r="E4" s="18"/>
      <c r="F4" s="18"/>
      <c r="G4" s="18"/>
      <c r="H4" s="19"/>
      <c r="I4" s="18"/>
      <c r="J4" s="18"/>
      <c r="K4" s="18"/>
      <c r="L4" s="18"/>
      <c r="M4" s="18"/>
      <c r="N4" s="18"/>
      <c r="O4" s="18"/>
      <c r="P4" s="18"/>
      <c r="Q4" s="18"/>
      <c r="R4" s="18"/>
      <c r="S4" s="18"/>
      <c r="T4" s="18"/>
      <c r="U4" s="18"/>
      <c r="V4" s="18"/>
      <c r="W4" s="18"/>
      <c r="X4" s="18"/>
      <c r="Y4" s="18"/>
      <c r="Z4" s="18"/>
      <c r="AA4" s="18"/>
      <c r="AB4" s="18"/>
      <c r="AC4" s="18"/>
      <c r="AD4" s="18"/>
      <c r="AE4" s="18"/>
      <c r="AF4" s="18"/>
      <c r="AG4" s="18"/>
    </row>
    <row r="5" spans="2:33" x14ac:dyDescent="0.35">
      <c r="B5" s="18"/>
      <c r="C5" s="18"/>
      <c r="D5" s="18"/>
      <c r="E5" s="18"/>
      <c r="F5" s="18"/>
      <c r="G5" s="18"/>
      <c r="H5" s="19"/>
      <c r="I5" s="18"/>
      <c r="J5" s="18"/>
      <c r="K5" s="18"/>
      <c r="L5" s="18"/>
      <c r="M5" s="18"/>
      <c r="N5" s="18"/>
      <c r="O5" s="18"/>
      <c r="P5" s="18"/>
      <c r="Q5" s="18"/>
      <c r="R5" s="18"/>
      <c r="S5" s="18"/>
      <c r="T5" s="18"/>
      <c r="U5" s="18"/>
      <c r="V5" s="18"/>
      <c r="W5" s="18"/>
      <c r="X5" s="18"/>
      <c r="Y5" s="18"/>
      <c r="Z5" s="18"/>
      <c r="AA5" s="18"/>
      <c r="AB5" s="18"/>
      <c r="AC5" s="18"/>
      <c r="AD5" s="18"/>
      <c r="AE5" s="18"/>
      <c r="AF5" s="18"/>
      <c r="AG5" s="18"/>
    </row>
    <row r="6" spans="2:33" x14ac:dyDescent="0.35">
      <c r="B6" s="18"/>
      <c r="C6" s="18"/>
      <c r="D6" s="18"/>
      <c r="E6" s="18"/>
      <c r="F6" s="18"/>
      <c r="G6" s="18"/>
      <c r="H6" s="19"/>
      <c r="I6" s="18"/>
      <c r="J6" s="18"/>
      <c r="K6" s="18"/>
      <c r="L6" s="18"/>
      <c r="M6" s="18"/>
      <c r="N6" s="18"/>
      <c r="O6" s="18"/>
      <c r="P6" s="18"/>
      <c r="Q6" s="18"/>
      <c r="R6" s="18"/>
      <c r="S6" s="18"/>
      <c r="T6" s="18"/>
      <c r="U6" s="18"/>
      <c r="V6" s="18"/>
      <c r="W6" s="18"/>
      <c r="X6" s="18"/>
      <c r="Y6" s="18"/>
      <c r="Z6" s="18"/>
      <c r="AA6" s="18"/>
      <c r="AB6" s="18"/>
      <c r="AC6" s="18"/>
      <c r="AD6" s="18"/>
      <c r="AE6" s="18"/>
      <c r="AF6" s="18"/>
      <c r="AG6" s="18"/>
    </row>
    <row r="7" spans="2:33" x14ac:dyDescent="0.35">
      <c r="B7" s="18"/>
      <c r="C7" s="18"/>
      <c r="D7" s="18"/>
      <c r="E7" s="18"/>
      <c r="F7" s="18"/>
      <c r="G7" s="18"/>
      <c r="H7" s="19"/>
      <c r="I7" s="18"/>
      <c r="J7" s="18"/>
      <c r="K7" s="18"/>
      <c r="L7" s="18"/>
      <c r="M7" s="18"/>
      <c r="N7" s="18"/>
      <c r="O7" s="18"/>
      <c r="P7" s="18"/>
      <c r="Q7" s="18"/>
      <c r="R7" s="18"/>
      <c r="S7" s="18"/>
      <c r="T7" s="18"/>
      <c r="U7" s="18"/>
      <c r="V7" s="18"/>
      <c r="W7" s="18"/>
      <c r="X7" s="18"/>
      <c r="Y7" s="18"/>
      <c r="Z7" s="18"/>
      <c r="AA7" s="18"/>
      <c r="AB7" s="18"/>
      <c r="AC7" s="18"/>
      <c r="AD7" s="18"/>
      <c r="AE7" s="18"/>
      <c r="AF7" s="18"/>
      <c r="AG7" s="18"/>
    </row>
    <row r="8" spans="2:33" x14ac:dyDescent="0.35">
      <c r="B8" s="18"/>
      <c r="C8" s="18"/>
      <c r="D8" s="18"/>
      <c r="E8" s="18"/>
      <c r="F8" s="18"/>
      <c r="G8" s="18"/>
      <c r="H8" s="19"/>
      <c r="I8" s="18"/>
      <c r="J8" s="18"/>
      <c r="K8" s="18"/>
      <c r="L8" s="18"/>
      <c r="M8" s="18"/>
      <c r="N8" s="18"/>
      <c r="O8" s="18"/>
      <c r="P8" s="18"/>
      <c r="Q8" s="18"/>
      <c r="R8" s="18"/>
      <c r="S8" s="18"/>
      <c r="T8" s="18"/>
      <c r="U8" s="18"/>
      <c r="V8" s="18"/>
      <c r="W8" s="18"/>
      <c r="X8" s="18"/>
      <c r="Y8" s="18"/>
      <c r="Z8" s="18"/>
      <c r="AA8" s="18"/>
      <c r="AB8" s="18"/>
      <c r="AC8" s="18"/>
      <c r="AD8" s="18"/>
      <c r="AE8" s="18"/>
      <c r="AF8" s="18"/>
      <c r="AG8" s="18"/>
    </row>
    <row r="9" spans="2:33" ht="18.5" x14ac:dyDescent="0.45">
      <c r="C9" s="211" t="s">
        <v>175</v>
      </c>
      <c r="D9" s="211"/>
      <c r="E9" s="211"/>
      <c r="F9" s="211"/>
      <c r="G9" s="211"/>
      <c r="H9" s="211"/>
      <c r="I9" s="211"/>
      <c r="J9" s="211"/>
      <c r="K9" s="211"/>
      <c r="L9" s="18"/>
      <c r="M9" s="18"/>
      <c r="O9" s="18"/>
      <c r="P9" s="18"/>
      <c r="Q9" s="18"/>
      <c r="R9" s="18"/>
      <c r="S9" s="18"/>
      <c r="T9" s="18"/>
      <c r="U9" s="18"/>
      <c r="V9" s="18"/>
      <c r="W9" s="18"/>
      <c r="X9" s="18"/>
      <c r="Y9" s="18"/>
      <c r="Z9" s="18"/>
      <c r="AA9" s="18"/>
      <c r="AB9" s="18"/>
      <c r="AC9" s="18"/>
      <c r="AD9" s="18"/>
      <c r="AE9" s="18"/>
      <c r="AF9" s="18"/>
      <c r="AG9" s="18"/>
    </row>
    <row r="10" spans="2:33" x14ac:dyDescent="0.35">
      <c r="B10" s="18"/>
      <c r="C10" s="18"/>
      <c r="F10" s="18"/>
      <c r="G10" s="18"/>
      <c r="H10" s="19"/>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row>
    <row r="11" spans="2:33" s="22" customFormat="1" ht="7.5" customHeight="1" x14ac:dyDescent="0.35">
      <c r="B11" s="19"/>
      <c r="D11" s="21"/>
      <c r="E11" s="21"/>
      <c r="F11" s="21"/>
      <c r="G11" s="21"/>
      <c r="H11" s="21"/>
      <c r="I11" s="76"/>
      <c r="J11" s="76"/>
      <c r="K11" s="19"/>
      <c r="L11" s="19"/>
      <c r="M11" s="19"/>
      <c r="N11" s="19"/>
      <c r="O11" s="19"/>
      <c r="P11" s="19"/>
      <c r="Q11" s="19"/>
      <c r="R11" s="19"/>
      <c r="S11" s="19"/>
      <c r="T11" s="19"/>
      <c r="U11" s="19"/>
      <c r="V11" s="19"/>
      <c r="W11" s="19"/>
      <c r="X11" s="19"/>
      <c r="Y11" s="19"/>
      <c r="Z11" s="19"/>
      <c r="AA11" s="19"/>
      <c r="AB11" s="19"/>
      <c r="AC11" s="19"/>
      <c r="AD11" s="19"/>
      <c r="AE11" s="19"/>
      <c r="AF11" s="19"/>
      <c r="AG11" s="19"/>
    </row>
    <row r="12" spans="2:33" x14ac:dyDescent="0.35">
      <c r="B12" s="208" t="s">
        <v>126</v>
      </c>
      <c r="C12" s="208"/>
      <c r="D12" s="208"/>
      <c r="E12" s="208"/>
      <c r="F12" s="208"/>
      <c r="G12" s="208"/>
      <c r="H12" s="208"/>
      <c r="I12" s="208"/>
      <c r="J12" s="208"/>
      <c r="K12" s="208"/>
      <c r="L12" s="208"/>
      <c r="M12" s="18"/>
      <c r="N12" s="18"/>
      <c r="O12" s="18"/>
      <c r="P12" s="18"/>
      <c r="Q12" s="18"/>
      <c r="R12" s="18"/>
      <c r="S12" s="18"/>
      <c r="T12" s="18"/>
      <c r="U12" s="18"/>
      <c r="V12" s="18"/>
      <c r="W12" s="18"/>
      <c r="X12" s="18"/>
      <c r="Y12" s="18"/>
      <c r="Z12" s="18"/>
      <c r="AA12" s="18"/>
      <c r="AB12" s="18"/>
      <c r="AC12" s="18"/>
      <c r="AD12" s="18"/>
      <c r="AE12" s="18"/>
      <c r="AF12" s="18"/>
      <c r="AG12" s="18"/>
    </row>
    <row r="13" spans="2:33" x14ac:dyDescent="0.35">
      <c r="C13" s="209" t="s">
        <v>127</v>
      </c>
      <c r="D13" s="209"/>
      <c r="E13" s="209"/>
      <c r="F13" s="209"/>
      <c r="G13" s="209"/>
      <c r="H13" s="209"/>
      <c r="I13" s="209"/>
      <c r="J13" s="209"/>
      <c r="K13" s="209"/>
      <c r="L13" s="23"/>
      <c r="M13" s="18"/>
      <c r="N13" s="18"/>
      <c r="O13" s="18"/>
      <c r="P13" s="18"/>
      <c r="Q13" s="18"/>
      <c r="R13" s="18"/>
      <c r="S13" s="18"/>
      <c r="T13" s="18"/>
      <c r="U13" s="18"/>
      <c r="V13" s="18"/>
      <c r="W13" s="18"/>
      <c r="X13" s="18"/>
      <c r="Y13" s="18"/>
      <c r="Z13" s="18"/>
      <c r="AA13" s="18"/>
      <c r="AB13" s="18"/>
      <c r="AC13" s="18"/>
      <c r="AD13" s="18"/>
      <c r="AE13" s="18"/>
      <c r="AF13" s="18"/>
      <c r="AG13" s="18"/>
    </row>
    <row r="14" spans="2:33" x14ac:dyDescent="0.35">
      <c r="C14" s="210"/>
      <c r="D14" s="210"/>
      <c r="E14" s="210"/>
      <c r="F14" s="210"/>
      <c r="G14" s="210"/>
      <c r="H14" s="210"/>
      <c r="I14" s="210"/>
      <c r="J14" s="210"/>
      <c r="K14" s="210"/>
      <c r="L14" s="24"/>
      <c r="M14" s="18"/>
      <c r="N14" s="18"/>
      <c r="O14" s="18"/>
      <c r="P14" s="18"/>
      <c r="Q14" s="18"/>
      <c r="R14" s="18"/>
      <c r="S14" s="18"/>
      <c r="T14" s="18"/>
      <c r="U14" s="18"/>
      <c r="V14" s="18"/>
      <c r="W14" s="18"/>
      <c r="X14" s="18"/>
      <c r="Y14" s="18"/>
      <c r="Z14" s="18"/>
      <c r="AA14" s="18"/>
      <c r="AB14" s="18"/>
      <c r="AC14" s="18"/>
      <c r="AD14" s="18"/>
      <c r="AE14" s="18"/>
      <c r="AF14" s="18"/>
      <c r="AG14" s="18"/>
    </row>
    <row r="15" spans="2:33" x14ac:dyDescent="0.35">
      <c r="B15" s="75"/>
      <c r="C15" s="75"/>
      <c r="D15" s="75"/>
      <c r="E15" s="75"/>
      <c r="F15" s="75"/>
      <c r="G15" s="75"/>
      <c r="H15" s="75"/>
      <c r="I15" s="75"/>
      <c r="J15" s="75"/>
      <c r="K15" s="75"/>
      <c r="L15" s="75"/>
      <c r="M15" s="18"/>
      <c r="N15" s="18"/>
      <c r="O15" s="18"/>
      <c r="P15" s="18"/>
      <c r="Q15" s="18"/>
      <c r="R15" s="18"/>
      <c r="S15" s="18"/>
      <c r="T15" s="18"/>
      <c r="U15" s="18"/>
      <c r="V15" s="18"/>
      <c r="W15" s="18"/>
      <c r="X15" s="18"/>
      <c r="Y15" s="18"/>
      <c r="Z15" s="18"/>
      <c r="AA15" s="18"/>
      <c r="AB15" s="18"/>
      <c r="AC15" s="18"/>
      <c r="AD15" s="18"/>
      <c r="AE15" s="18"/>
      <c r="AF15" s="18"/>
      <c r="AG15" s="18"/>
    </row>
    <row r="16" spans="2:33" x14ac:dyDescent="0.35">
      <c r="B16" s="75"/>
      <c r="C16" s="75"/>
      <c r="D16" s="75"/>
      <c r="E16" s="75"/>
      <c r="F16" s="75"/>
      <c r="G16" s="75"/>
      <c r="H16" s="75"/>
      <c r="I16" s="75"/>
      <c r="J16" s="75"/>
      <c r="K16" s="75"/>
      <c r="L16" s="75"/>
      <c r="M16" s="18"/>
      <c r="N16" s="18"/>
      <c r="O16" s="18"/>
      <c r="P16" s="18"/>
      <c r="Q16" s="18"/>
      <c r="R16" s="18"/>
      <c r="S16" s="18"/>
      <c r="T16" s="18"/>
      <c r="U16" s="18"/>
      <c r="V16" s="18"/>
      <c r="W16" s="18"/>
      <c r="X16" s="18"/>
      <c r="Y16" s="18"/>
      <c r="Z16" s="18"/>
      <c r="AA16" s="18"/>
      <c r="AB16" s="18"/>
      <c r="AC16" s="18"/>
      <c r="AD16" s="18"/>
      <c r="AE16" s="18"/>
      <c r="AF16" s="18"/>
      <c r="AG16" s="18"/>
    </row>
    <row r="17" spans="2:33" x14ac:dyDescent="0.35">
      <c r="B17" s="75"/>
      <c r="C17" s="75"/>
      <c r="D17" s="75"/>
      <c r="E17" s="75"/>
      <c r="F17" s="75"/>
      <c r="G17" s="75"/>
      <c r="H17" s="75"/>
      <c r="I17" s="75"/>
      <c r="J17" s="75"/>
      <c r="K17" s="75"/>
      <c r="L17" s="75"/>
      <c r="M17" s="18"/>
      <c r="N17" s="18"/>
      <c r="O17" s="18"/>
      <c r="P17" s="18"/>
      <c r="Q17" s="18"/>
      <c r="R17" s="18"/>
      <c r="S17" s="18"/>
      <c r="T17" s="18"/>
      <c r="U17" s="18"/>
      <c r="V17" s="18"/>
      <c r="W17" s="18"/>
      <c r="X17" s="18"/>
      <c r="Y17" s="18"/>
      <c r="Z17" s="18"/>
      <c r="AA17" s="18"/>
      <c r="AB17" s="18"/>
      <c r="AC17" s="18"/>
      <c r="AD17" s="18"/>
      <c r="AE17" s="18"/>
      <c r="AF17" s="18"/>
      <c r="AG17" s="18"/>
    </row>
    <row r="18" spans="2:33" x14ac:dyDescent="0.35">
      <c r="B18" s="75"/>
      <c r="C18" s="75"/>
      <c r="D18" s="75"/>
      <c r="E18" s="75"/>
      <c r="F18" s="75"/>
      <c r="G18" s="75"/>
      <c r="H18" s="75"/>
      <c r="I18" s="75"/>
      <c r="J18" s="75"/>
      <c r="K18" s="75"/>
      <c r="L18" s="75"/>
      <c r="M18" s="18"/>
      <c r="N18" s="18"/>
      <c r="O18" s="18"/>
      <c r="P18" s="18"/>
      <c r="Q18" s="18"/>
      <c r="R18" s="18"/>
      <c r="S18" s="18"/>
      <c r="T18" s="18"/>
      <c r="U18" s="18"/>
      <c r="V18" s="18"/>
      <c r="W18" s="18"/>
      <c r="X18" s="18"/>
      <c r="Y18" s="18"/>
      <c r="Z18" s="18"/>
      <c r="AA18" s="18"/>
      <c r="AB18" s="18"/>
      <c r="AC18" s="18"/>
      <c r="AD18" s="18"/>
      <c r="AE18" s="18"/>
      <c r="AF18" s="18"/>
      <c r="AG18" s="18"/>
    </row>
    <row r="19" spans="2:33" x14ac:dyDescent="0.35">
      <c r="B19" s="75"/>
      <c r="C19" s="75"/>
      <c r="D19" s="75"/>
      <c r="E19" s="75"/>
      <c r="F19" s="75"/>
      <c r="G19" s="75"/>
      <c r="H19" s="75"/>
      <c r="I19" s="25"/>
      <c r="J19" s="25"/>
      <c r="K19" s="75"/>
      <c r="L19" s="75"/>
      <c r="M19" s="18"/>
      <c r="N19" s="18"/>
      <c r="O19" s="18"/>
      <c r="P19" s="18"/>
      <c r="Q19" s="18"/>
      <c r="R19" s="18"/>
      <c r="S19" s="18"/>
      <c r="T19" s="18"/>
      <c r="U19" s="18"/>
      <c r="V19" s="18"/>
      <c r="W19" s="18"/>
      <c r="X19" s="18"/>
      <c r="Y19" s="18"/>
      <c r="Z19" s="18"/>
      <c r="AA19" s="18"/>
      <c r="AB19" s="18"/>
      <c r="AC19" s="18"/>
      <c r="AD19" s="18"/>
      <c r="AE19" s="18"/>
      <c r="AF19" s="18"/>
      <c r="AG19" s="18"/>
    </row>
    <row r="20" spans="2:33" x14ac:dyDescent="0.35">
      <c r="B20" s="25"/>
      <c r="C20" s="25"/>
      <c r="D20" s="25"/>
      <c r="E20" s="25"/>
      <c r="F20" s="25"/>
      <c r="G20" s="25"/>
      <c r="H20" s="19"/>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row>
    <row r="21" spans="2:33" x14ac:dyDescent="0.35">
      <c r="B21" s="25"/>
      <c r="C21" s="25"/>
      <c r="D21" s="25"/>
      <c r="E21" s="25"/>
      <c r="F21" s="25"/>
      <c r="G21" s="25"/>
      <c r="H21" s="19"/>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row>
    <row r="22" spans="2:33" x14ac:dyDescent="0.35">
      <c r="B22" s="25"/>
      <c r="C22" s="25"/>
      <c r="D22" s="25"/>
      <c r="E22" s="25"/>
      <c r="F22" s="25"/>
      <c r="G22" s="25"/>
      <c r="H22" s="19"/>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row>
    <row r="23" spans="2:33" x14ac:dyDescent="0.35">
      <c r="B23" s="25"/>
      <c r="C23" s="25"/>
      <c r="D23" s="25"/>
      <c r="E23" s="25"/>
      <c r="F23" s="25"/>
      <c r="G23" s="25"/>
      <c r="H23" s="19"/>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row>
    <row r="24" spans="2:33" x14ac:dyDescent="0.35">
      <c r="B24" s="25"/>
      <c r="C24" s="25"/>
      <c r="D24" s="25"/>
      <c r="E24" s="25"/>
      <c r="F24" s="25"/>
      <c r="G24" s="25"/>
      <c r="H24" s="19"/>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row>
    <row r="25" spans="2:33" x14ac:dyDescent="0.35">
      <c r="B25" s="25"/>
      <c r="C25" s="25"/>
      <c r="D25" s="25"/>
      <c r="E25" s="25"/>
      <c r="F25" s="25"/>
      <c r="G25" s="25"/>
      <c r="H25" s="19"/>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row>
    <row r="26" spans="2:33" x14ac:dyDescent="0.35">
      <c r="B26" s="25"/>
      <c r="C26" s="25"/>
      <c r="D26" s="25"/>
      <c r="E26" s="25"/>
      <c r="F26" s="25"/>
      <c r="G26" s="25"/>
      <c r="H26" s="19"/>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row>
    <row r="27" spans="2:33" x14ac:dyDescent="0.35">
      <c r="B27" s="25"/>
      <c r="C27" s="25"/>
      <c r="D27" s="25"/>
      <c r="E27" s="25"/>
      <c r="F27" s="25"/>
      <c r="G27" s="25"/>
      <c r="H27" s="19"/>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row>
    <row r="28" spans="2:33" x14ac:dyDescent="0.35">
      <c r="B28" s="25"/>
      <c r="C28" s="25"/>
      <c r="D28" s="25"/>
      <c r="E28" s="25"/>
      <c r="F28" s="25"/>
      <c r="G28" s="25"/>
      <c r="H28" s="19"/>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row>
    <row r="29" spans="2:33" x14ac:dyDescent="0.35">
      <c r="B29" s="25"/>
      <c r="C29" s="25"/>
      <c r="D29" s="25"/>
      <c r="E29" s="25"/>
      <c r="F29" s="25"/>
      <c r="G29" s="25"/>
      <c r="H29" s="19"/>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row>
    <row r="30" spans="2:33" x14ac:dyDescent="0.35">
      <c r="B30" s="25"/>
      <c r="C30" s="25"/>
      <c r="D30" s="25"/>
      <c r="E30" s="25"/>
      <c r="F30" s="25"/>
      <c r="G30" s="25"/>
      <c r="H30" s="19"/>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row>
    <row r="31" spans="2:33" x14ac:dyDescent="0.35">
      <c r="B31" s="25"/>
      <c r="C31" s="25"/>
      <c r="D31" s="25"/>
      <c r="E31" s="25"/>
      <c r="F31" s="25"/>
      <c r="G31" s="25"/>
      <c r="H31" s="19"/>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row>
    <row r="32" spans="2:33" x14ac:dyDescent="0.35">
      <c r="B32" s="25"/>
      <c r="C32" s="25"/>
      <c r="D32" s="25"/>
      <c r="E32" s="25"/>
      <c r="F32" s="25"/>
      <c r="G32" s="25"/>
      <c r="H32" s="19"/>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row>
    <row r="33" spans="2:33" x14ac:dyDescent="0.35">
      <c r="B33" s="25"/>
      <c r="C33" s="25"/>
      <c r="D33" s="25"/>
      <c r="E33" s="25"/>
      <c r="F33" s="25"/>
      <c r="G33" s="25"/>
      <c r="H33" s="19"/>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row>
    <row r="34" spans="2:33" x14ac:dyDescent="0.35">
      <c r="B34" s="25"/>
      <c r="C34" s="25"/>
      <c r="D34" s="25"/>
      <c r="E34" s="25"/>
      <c r="F34" s="25"/>
      <c r="G34" s="25"/>
      <c r="H34" s="19"/>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row>
    <row r="35" spans="2:33" x14ac:dyDescent="0.35">
      <c r="B35" s="25"/>
      <c r="C35" s="25"/>
      <c r="D35" s="25"/>
      <c r="E35" s="25"/>
      <c r="F35" s="25"/>
      <c r="G35" s="25"/>
      <c r="H35" s="19"/>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row>
    <row r="36" spans="2:33" x14ac:dyDescent="0.35">
      <c r="B36" s="25"/>
      <c r="C36" s="25"/>
      <c r="D36" s="25"/>
      <c r="E36" s="25"/>
      <c r="F36" s="25"/>
      <c r="G36" s="25"/>
      <c r="H36" s="19"/>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row>
    <row r="37" spans="2:33" x14ac:dyDescent="0.35">
      <c r="B37" s="25"/>
      <c r="C37" s="25"/>
      <c r="D37" s="25"/>
      <c r="E37" s="25"/>
      <c r="F37" s="25"/>
      <c r="G37" s="25"/>
      <c r="H37" s="19"/>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row>
    <row r="38" spans="2:33" x14ac:dyDescent="0.35">
      <c r="B38" s="25"/>
      <c r="C38" s="25"/>
      <c r="D38" s="25"/>
      <c r="E38" s="25"/>
      <c r="F38" s="25"/>
      <c r="G38" s="25"/>
      <c r="H38" s="19"/>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row>
    <row r="39" spans="2:33" x14ac:dyDescent="0.35">
      <c r="B39" s="25"/>
      <c r="C39" s="25"/>
      <c r="D39" s="25"/>
      <c r="E39" s="25"/>
      <c r="F39" s="25"/>
      <c r="G39" s="25"/>
      <c r="H39" s="19"/>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row>
    <row r="40" spans="2:33" x14ac:dyDescent="0.35">
      <c r="B40" s="25"/>
      <c r="C40" s="25"/>
      <c r="D40" s="25"/>
      <c r="E40" s="25"/>
      <c r="F40" s="25"/>
      <c r="G40" s="25"/>
      <c r="H40" s="19"/>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row>
    <row r="41" spans="2:33" x14ac:dyDescent="0.35">
      <c r="B41" s="25"/>
      <c r="C41" s="25"/>
      <c r="D41" s="25"/>
      <c r="E41" s="25"/>
      <c r="F41" s="25"/>
      <c r="G41" s="25"/>
      <c r="H41" s="19"/>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row>
    <row r="42" spans="2:33" x14ac:dyDescent="0.35">
      <c r="B42" s="25"/>
      <c r="C42" s="25"/>
      <c r="D42" s="25"/>
      <c r="E42" s="25"/>
      <c r="F42" s="25"/>
      <c r="G42" s="25"/>
      <c r="H42" s="19"/>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row>
    <row r="43" spans="2:33" x14ac:dyDescent="0.35">
      <c r="B43" s="25"/>
      <c r="C43" s="25"/>
      <c r="D43" s="25"/>
      <c r="E43" s="25"/>
      <c r="F43" s="25"/>
      <c r="G43" s="25"/>
      <c r="H43" s="19"/>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row>
    <row r="44" spans="2:33" x14ac:dyDescent="0.35">
      <c r="B44" s="25"/>
      <c r="C44" s="25"/>
      <c r="D44" s="25"/>
      <c r="E44" s="25"/>
      <c r="F44" s="25"/>
      <c r="G44" s="25"/>
      <c r="H44" s="19"/>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row>
    <row r="45" spans="2:33" x14ac:dyDescent="0.35">
      <c r="B45" s="25"/>
      <c r="C45" s="25"/>
      <c r="D45" s="25"/>
      <c r="E45" s="25"/>
      <c r="F45" s="25"/>
      <c r="G45" s="25"/>
      <c r="H45" s="19"/>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row>
    <row r="46" spans="2:33" x14ac:dyDescent="0.35">
      <c r="B46" s="25"/>
      <c r="C46" s="25"/>
      <c r="D46" s="25"/>
      <c r="E46" s="25"/>
      <c r="F46" s="25"/>
      <c r="G46" s="25"/>
      <c r="H46" s="19"/>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row>
    <row r="47" spans="2:33" x14ac:dyDescent="0.35">
      <c r="B47" s="25"/>
      <c r="C47" s="25"/>
      <c r="D47" s="25"/>
      <c r="E47" s="25"/>
      <c r="F47" s="25"/>
      <c r="G47" s="25"/>
      <c r="H47" s="19"/>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row>
    <row r="48" spans="2:33" x14ac:dyDescent="0.35">
      <c r="B48" s="25"/>
      <c r="C48" s="25"/>
      <c r="D48" s="25"/>
      <c r="E48" s="25"/>
      <c r="F48" s="25"/>
      <c r="G48" s="25"/>
      <c r="H48" s="19"/>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row>
    <row r="49" spans="2:33" x14ac:dyDescent="0.35">
      <c r="B49" s="25"/>
      <c r="C49" s="25"/>
      <c r="D49" s="25"/>
      <c r="E49" s="25"/>
      <c r="F49" s="25"/>
      <c r="G49" s="25"/>
      <c r="H49" s="19"/>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row>
    <row r="50" spans="2:33" x14ac:dyDescent="0.35">
      <c r="B50" s="25"/>
      <c r="C50" s="25"/>
      <c r="D50" s="25"/>
      <c r="E50" s="25"/>
      <c r="F50" s="25"/>
      <c r="G50" s="25"/>
      <c r="H50" s="19"/>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row>
    <row r="51" spans="2:33" x14ac:dyDescent="0.35">
      <c r="B51" s="25"/>
      <c r="C51" s="25"/>
      <c r="D51" s="25"/>
      <c r="E51" s="25"/>
      <c r="F51" s="25"/>
      <c r="G51" s="25"/>
      <c r="H51" s="19"/>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row>
    <row r="52" spans="2:33" x14ac:dyDescent="0.35">
      <c r="B52" s="25"/>
      <c r="C52" s="25"/>
      <c r="D52" s="25"/>
      <c r="E52" s="25"/>
      <c r="F52" s="25"/>
      <c r="G52" s="25"/>
      <c r="H52" s="19"/>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row>
    <row r="53" spans="2:33" x14ac:dyDescent="0.35">
      <c r="B53" s="25"/>
      <c r="C53" s="25"/>
      <c r="D53" s="25"/>
      <c r="E53" s="25"/>
      <c r="F53" s="25"/>
      <c r="G53" s="25"/>
      <c r="H53" s="19"/>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row>
    <row r="54" spans="2:33" x14ac:dyDescent="0.35">
      <c r="B54" s="25"/>
      <c r="C54" s="25"/>
      <c r="D54" s="25"/>
      <c r="E54" s="25"/>
      <c r="F54" s="25"/>
      <c r="G54" s="25"/>
      <c r="H54" s="19"/>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row>
    <row r="55" spans="2:33" x14ac:dyDescent="0.35">
      <c r="B55" s="25"/>
      <c r="C55" s="25"/>
      <c r="D55" s="25"/>
      <c r="E55" s="25"/>
      <c r="F55" s="25"/>
      <c r="G55" s="25"/>
      <c r="H55" s="19"/>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row>
    <row r="56" spans="2:33" x14ac:dyDescent="0.35">
      <c r="B56" s="25"/>
      <c r="C56" s="25"/>
      <c r="D56" s="25"/>
      <c r="E56" s="25"/>
      <c r="F56" s="25"/>
      <c r="G56" s="25"/>
      <c r="H56" s="19"/>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row>
    <row r="57" spans="2:33" x14ac:dyDescent="0.35">
      <c r="B57" s="25"/>
      <c r="C57" s="25"/>
      <c r="D57" s="25"/>
      <c r="E57" s="25"/>
      <c r="F57" s="25"/>
      <c r="G57" s="25"/>
      <c r="H57" s="19"/>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row>
    <row r="58" spans="2:33" x14ac:dyDescent="0.35">
      <c r="B58" s="25"/>
      <c r="C58" s="25"/>
      <c r="D58" s="25"/>
      <c r="E58" s="25"/>
      <c r="F58" s="25"/>
      <c r="G58" s="25"/>
      <c r="H58" s="19"/>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row>
    <row r="59" spans="2:33" x14ac:dyDescent="0.35">
      <c r="B59" s="25"/>
      <c r="C59" s="25"/>
      <c r="D59" s="25"/>
      <c r="E59" s="25"/>
      <c r="F59" s="25"/>
      <c r="G59" s="25"/>
      <c r="H59" s="19"/>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row>
    <row r="60" spans="2:33" x14ac:dyDescent="0.35">
      <c r="B60" s="25"/>
      <c r="C60" s="25"/>
      <c r="D60" s="25"/>
      <c r="E60" s="25"/>
      <c r="F60" s="25"/>
      <c r="G60" s="25"/>
      <c r="H60" s="19"/>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row>
    <row r="61" spans="2:33" x14ac:dyDescent="0.35">
      <c r="B61" s="25"/>
      <c r="C61" s="25"/>
      <c r="D61" s="25"/>
      <c r="E61" s="25"/>
      <c r="F61" s="25"/>
      <c r="G61" s="25"/>
      <c r="H61" s="19"/>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row>
    <row r="62" spans="2:33" x14ac:dyDescent="0.35">
      <c r="B62" s="25"/>
      <c r="C62" s="25"/>
      <c r="D62" s="25"/>
      <c r="E62" s="25"/>
      <c r="F62" s="25"/>
      <c r="G62" s="25"/>
      <c r="H62" s="19"/>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row>
    <row r="63" spans="2:33" x14ac:dyDescent="0.35">
      <c r="B63" s="25"/>
      <c r="C63" s="25"/>
      <c r="D63" s="25"/>
      <c r="E63" s="25"/>
      <c r="F63" s="25"/>
      <c r="G63" s="25"/>
      <c r="H63" s="19"/>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row>
    <row r="64" spans="2:33" x14ac:dyDescent="0.35">
      <c r="B64" s="25"/>
      <c r="C64" s="25"/>
      <c r="D64" s="25"/>
      <c r="E64" s="25"/>
      <c r="F64" s="25"/>
      <c r="G64" s="25"/>
      <c r="H64" s="19"/>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row>
    <row r="65" spans="2:33" x14ac:dyDescent="0.35">
      <c r="B65" s="25"/>
      <c r="C65" s="25"/>
      <c r="D65" s="25"/>
      <c r="E65" s="25"/>
      <c r="F65" s="25"/>
      <c r="G65" s="25"/>
      <c r="H65" s="19"/>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row>
    <row r="66" spans="2:33" x14ac:dyDescent="0.35">
      <c r="B66" s="25"/>
      <c r="C66" s="25"/>
      <c r="D66" s="25"/>
      <c r="E66" s="25"/>
      <c r="F66" s="25"/>
      <c r="G66" s="25"/>
      <c r="H66" s="19"/>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row>
    <row r="67" spans="2:33" x14ac:dyDescent="0.35">
      <c r="B67" s="25"/>
      <c r="C67" s="25"/>
      <c r="D67" s="25"/>
      <c r="E67" s="25"/>
      <c r="F67" s="25"/>
      <c r="G67" s="25"/>
      <c r="H67" s="19"/>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row>
    <row r="68" spans="2:33" x14ac:dyDescent="0.35">
      <c r="B68" s="25"/>
      <c r="C68" s="25"/>
      <c r="D68" s="25"/>
      <c r="E68" s="25"/>
      <c r="F68" s="25"/>
      <c r="G68" s="25"/>
      <c r="H68" s="19"/>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row>
    <row r="69" spans="2:33" x14ac:dyDescent="0.35">
      <c r="B69" s="25"/>
      <c r="C69" s="25"/>
      <c r="D69" s="25"/>
      <c r="E69" s="25"/>
      <c r="F69" s="25"/>
      <c r="G69" s="25"/>
      <c r="H69" s="19"/>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row>
    <row r="70" spans="2:33" x14ac:dyDescent="0.35">
      <c r="B70" s="25"/>
      <c r="C70" s="25"/>
      <c r="D70" s="25"/>
      <c r="E70" s="25"/>
      <c r="F70" s="25"/>
      <c r="G70" s="25"/>
      <c r="H70" s="19"/>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row>
    <row r="71" spans="2:33" x14ac:dyDescent="0.35">
      <c r="B71" s="25"/>
      <c r="C71" s="25"/>
      <c r="D71" s="25"/>
      <c r="E71" s="25"/>
      <c r="F71" s="25"/>
      <c r="G71" s="25"/>
      <c r="H71" s="19"/>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row>
    <row r="72" spans="2:33" x14ac:dyDescent="0.35">
      <c r="B72" s="25"/>
      <c r="C72" s="25"/>
      <c r="D72" s="25"/>
      <c r="E72" s="25"/>
      <c r="F72" s="25"/>
      <c r="G72" s="25"/>
      <c r="H72" s="19"/>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row>
    <row r="73" spans="2:33" x14ac:dyDescent="0.35">
      <c r="B73" s="25"/>
      <c r="C73" s="25"/>
      <c r="D73" s="25"/>
      <c r="E73" s="25"/>
      <c r="F73" s="25"/>
      <c r="G73" s="25"/>
      <c r="H73" s="19"/>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row>
    <row r="74" spans="2:33" x14ac:dyDescent="0.35">
      <c r="B74" s="25"/>
      <c r="C74" s="25"/>
      <c r="D74" s="25"/>
      <c r="E74" s="25"/>
      <c r="F74" s="25"/>
      <c r="G74" s="25"/>
      <c r="H74" s="19"/>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row>
    <row r="75" spans="2:33" x14ac:dyDescent="0.35">
      <c r="B75" s="25"/>
      <c r="C75" s="25"/>
      <c r="D75" s="25"/>
      <c r="E75" s="25"/>
      <c r="F75" s="25"/>
      <c r="G75" s="25"/>
      <c r="H75" s="19"/>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row>
    <row r="76" spans="2:33" x14ac:dyDescent="0.35">
      <c r="B76" s="25"/>
      <c r="C76" s="25"/>
      <c r="D76" s="25"/>
      <c r="E76" s="25"/>
      <c r="F76" s="25"/>
      <c r="G76" s="25"/>
      <c r="H76" s="19"/>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row>
    <row r="77" spans="2:33" x14ac:dyDescent="0.35">
      <c r="B77" s="25"/>
      <c r="C77" s="25"/>
      <c r="D77" s="25"/>
      <c r="E77" s="25"/>
      <c r="F77" s="25"/>
      <c r="G77" s="25"/>
      <c r="H77" s="19"/>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row>
    <row r="78" spans="2:33" x14ac:dyDescent="0.35">
      <c r="B78" s="25"/>
      <c r="C78" s="25"/>
      <c r="D78" s="25"/>
      <c r="E78" s="25"/>
      <c r="F78" s="25"/>
      <c r="G78" s="25"/>
      <c r="H78" s="19"/>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row>
    <row r="79" spans="2:33" x14ac:dyDescent="0.35">
      <c r="B79" s="25"/>
      <c r="C79" s="25"/>
      <c r="D79" s="25"/>
      <c r="E79" s="25"/>
      <c r="F79" s="25"/>
      <c r="G79" s="25"/>
      <c r="H79" s="19"/>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row>
    <row r="80" spans="2:33" x14ac:dyDescent="0.35">
      <c r="B80" s="25"/>
      <c r="C80" s="25"/>
      <c r="D80" s="25"/>
      <c r="E80" s="25"/>
      <c r="F80" s="25"/>
      <c r="G80" s="25"/>
      <c r="H80" s="19"/>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row>
    <row r="81" spans="2:33" x14ac:dyDescent="0.35">
      <c r="B81" s="25"/>
      <c r="C81" s="25"/>
      <c r="D81" s="25"/>
      <c r="E81" s="25"/>
      <c r="F81" s="25"/>
      <c r="G81" s="25"/>
      <c r="H81" s="19"/>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row>
    <row r="82" spans="2:33" x14ac:dyDescent="0.35">
      <c r="B82" s="25"/>
      <c r="C82" s="25"/>
      <c r="D82" s="25"/>
      <c r="E82" s="25"/>
      <c r="F82" s="25"/>
      <c r="G82" s="25"/>
      <c r="H82" s="19"/>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row>
    <row r="83" spans="2:33" x14ac:dyDescent="0.35">
      <c r="B83" s="25"/>
      <c r="C83" s="25"/>
      <c r="D83" s="25"/>
      <c r="E83" s="25"/>
      <c r="F83" s="25"/>
      <c r="G83" s="25"/>
      <c r="H83" s="19"/>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row>
    <row r="84" spans="2:33" x14ac:dyDescent="0.35">
      <c r="B84" s="25"/>
      <c r="C84" s="25"/>
      <c r="D84" s="25"/>
      <c r="E84" s="25"/>
      <c r="F84" s="25"/>
      <c r="G84" s="25"/>
      <c r="H84" s="19"/>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row>
    <row r="85" spans="2:33" x14ac:dyDescent="0.35">
      <c r="B85" s="25"/>
      <c r="C85" s="25"/>
      <c r="D85" s="25"/>
      <c r="E85" s="25"/>
      <c r="F85" s="25"/>
      <c r="G85" s="25"/>
      <c r="H85" s="19"/>
      <c r="K85" s="25"/>
      <c r="L85" s="25"/>
      <c r="M85" s="25"/>
      <c r="N85" s="25"/>
      <c r="O85" s="25"/>
      <c r="P85" s="25"/>
      <c r="Q85" s="25"/>
      <c r="R85" s="25"/>
      <c r="S85" s="25"/>
      <c r="T85" s="25"/>
      <c r="U85" s="25"/>
      <c r="V85" s="25"/>
      <c r="W85" s="25"/>
      <c r="X85" s="25"/>
      <c r="Y85" s="25"/>
      <c r="Z85" s="25"/>
      <c r="AA85" s="25"/>
      <c r="AB85" s="25"/>
      <c r="AC85" s="25"/>
      <c r="AD85" s="25"/>
      <c r="AE85" s="25"/>
      <c r="AF85" s="25"/>
      <c r="AG85" s="25"/>
    </row>
  </sheetData>
  <mergeCells count="4">
    <mergeCell ref="B12:L12"/>
    <mergeCell ref="C13:K13"/>
    <mergeCell ref="C14:K14"/>
    <mergeCell ref="C9:K9"/>
  </mergeCells>
  <hyperlinks>
    <hyperlink ref="C13" r:id="rId1" xr:uid="{E54E7D86-E8C4-4AFA-BF30-E7E7B9F11F67}"/>
    <hyperlink ref="R18" r:id="rId2" display="www.chmic.ca" xr:uid="{A11EA48C-F645-42BA-9D64-1C51962939F6}"/>
  </hyperlinks>
  <printOptions horizontalCentered="1"/>
  <pageMargins left="0.51181102362204722" right="0.51181102362204722" top="0.74803149606299213" bottom="0.74803149606299213" header="0.31496062992125984" footer="0.31496062992125984"/>
  <pageSetup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1EF64-7001-4D5E-A98C-290C1DF280B5}">
  <sheetPr codeName="Sheet2"/>
  <dimension ref="A2:BT42"/>
  <sheetViews>
    <sheetView showGridLines="0" showRowColHeaders="0" zoomScaleNormal="100" zoomScaleSheetLayoutView="90" workbookViewId="0"/>
  </sheetViews>
  <sheetFormatPr defaultColWidth="9.08984375" defaultRowHeight="14.5" x14ac:dyDescent="0.35"/>
  <cols>
    <col min="1" max="2" width="4.1796875" style="7" customWidth="1"/>
    <col min="3" max="3" width="2.81640625" style="6" customWidth="1"/>
    <col min="4" max="19" width="2.81640625" style="7" customWidth="1"/>
    <col min="20" max="27" width="3.1796875" style="7" customWidth="1"/>
    <col min="28" max="28" width="30.81640625" style="7" customWidth="1"/>
    <col min="29" max="29" width="4.1796875" style="7" customWidth="1"/>
    <col min="30" max="36" width="3.1796875" style="7" customWidth="1"/>
    <col min="37" max="37" width="37.1796875" style="7" customWidth="1"/>
    <col min="38" max="42" width="3.1796875" style="7" customWidth="1"/>
    <col min="43" max="16384" width="9.08984375" style="7"/>
  </cols>
  <sheetData>
    <row r="2" spans="1:72" s="2" customFormat="1" ht="24.5" x14ac:dyDescent="0.35">
      <c r="A2" s="78"/>
      <c r="B2" s="17"/>
      <c r="C2" s="228" t="s">
        <v>15</v>
      </c>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1"/>
      <c r="AD2" s="1"/>
      <c r="AE2" s="1"/>
      <c r="AF2" s="1"/>
      <c r="AG2" s="1"/>
      <c r="AH2" s="1"/>
      <c r="AI2" s="1"/>
      <c r="AJ2" s="1"/>
      <c r="AK2" s="1"/>
      <c r="AL2" s="1"/>
      <c r="AM2" s="1"/>
      <c r="AN2" s="1"/>
      <c r="AO2" s="1"/>
      <c r="AP2" s="1"/>
      <c r="AY2" s="230"/>
      <c r="AZ2" s="230"/>
      <c r="BA2" s="230"/>
      <c r="BB2" s="230"/>
      <c r="BC2" s="230"/>
    </row>
    <row r="3" spans="1:72" s="4" customFormat="1" ht="25" thickBot="1" x14ac:dyDescent="0.4">
      <c r="A3" s="7"/>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3"/>
      <c r="AD3" s="3"/>
      <c r="AE3" s="3"/>
      <c r="AF3" s="3"/>
      <c r="AG3" s="3"/>
      <c r="AH3" s="3"/>
      <c r="AI3" s="3"/>
      <c r="AJ3" s="3"/>
      <c r="AK3" s="3"/>
      <c r="AL3" s="3"/>
      <c r="AM3" s="3"/>
      <c r="AN3" s="3"/>
      <c r="AO3" s="3"/>
      <c r="AP3" s="3"/>
      <c r="BG3" s="5"/>
      <c r="BH3" s="5"/>
      <c r="BI3" s="5"/>
      <c r="BJ3" s="5"/>
      <c r="BK3" s="5"/>
      <c r="BL3" s="5"/>
      <c r="BM3" s="5"/>
      <c r="BN3" s="5"/>
      <c r="BO3" s="5"/>
      <c r="BP3" s="5"/>
      <c r="BQ3" s="5"/>
      <c r="BR3" s="5"/>
      <c r="BS3" s="5"/>
      <c r="BT3" s="5"/>
    </row>
    <row r="5" spans="1:72" ht="15" thickBot="1" x14ac:dyDescent="0.4"/>
    <row r="6" spans="1:72" x14ac:dyDescent="0.35">
      <c r="C6" s="231" t="s">
        <v>16</v>
      </c>
      <c r="D6" s="232"/>
      <c r="E6" s="232"/>
      <c r="F6" s="232"/>
      <c r="G6" s="232"/>
      <c r="H6" s="232"/>
      <c r="I6" s="232"/>
      <c r="J6" s="232"/>
      <c r="K6" s="232"/>
      <c r="L6" s="232"/>
      <c r="M6" s="232"/>
      <c r="N6" s="232"/>
      <c r="O6" s="232"/>
      <c r="P6" s="232"/>
      <c r="Q6" s="232"/>
      <c r="R6" s="232"/>
      <c r="S6" s="233"/>
    </row>
    <row r="7" spans="1:72" ht="15" thickBot="1" x14ac:dyDescent="0.4">
      <c r="C7" s="234"/>
      <c r="D7" s="235"/>
      <c r="E7" s="235"/>
      <c r="F7" s="235"/>
      <c r="G7" s="235"/>
      <c r="H7" s="235"/>
      <c r="I7" s="235"/>
      <c r="J7" s="235"/>
      <c r="K7" s="235"/>
      <c r="L7" s="235"/>
      <c r="M7" s="235"/>
      <c r="N7" s="235"/>
      <c r="O7" s="235"/>
      <c r="P7" s="235"/>
      <c r="Q7" s="235"/>
      <c r="R7" s="235"/>
      <c r="S7" s="236"/>
    </row>
    <row r="8" spans="1:72" ht="74.400000000000006" customHeight="1" x14ac:dyDescent="0.35">
      <c r="C8" s="214" t="s">
        <v>315</v>
      </c>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8"/>
      <c r="AD8" s="8"/>
      <c r="AE8" s="8"/>
      <c r="AF8" s="8"/>
      <c r="AG8" s="8"/>
      <c r="AH8" s="8"/>
      <c r="AI8" s="8"/>
      <c r="AJ8" s="8"/>
      <c r="AK8" s="8"/>
      <c r="AL8" s="8"/>
      <c r="AM8" s="8"/>
      <c r="AN8" s="8"/>
      <c r="AO8" s="8"/>
      <c r="AP8" s="8"/>
    </row>
    <row r="9" spans="1:72" x14ac:dyDescent="0.35">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8"/>
      <c r="AD9" s="8"/>
      <c r="AE9" s="8"/>
      <c r="AF9" s="8"/>
      <c r="AG9" s="8"/>
      <c r="AH9" s="8"/>
      <c r="AI9" s="8"/>
      <c r="AJ9" s="8"/>
      <c r="AK9" s="8"/>
      <c r="AL9" s="8"/>
      <c r="AM9" s="8"/>
      <c r="AN9" s="8"/>
      <c r="AO9" s="8"/>
      <c r="AP9" s="8"/>
    </row>
    <row r="10" spans="1:72" x14ac:dyDescent="0.35">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8"/>
      <c r="AD10" s="8"/>
      <c r="AE10" s="8"/>
      <c r="AF10" s="8"/>
      <c r="AG10" s="8"/>
      <c r="AH10" s="8"/>
      <c r="AI10" s="8"/>
      <c r="AJ10" s="8"/>
      <c r="AK10" s="8"/>
      <c r="AL10" s="8"/>
      <c r="AM10" s="8"/>
      <c r="AN10" s="8"/>
      <c r="AO10" s="8"/>
      <c r="AP10" s="8"/>
    </row>
    <row r="11" spans="1:72" ht="15" thickBot="1" x14ac:dyDescent="0.4"/>
    <row r="12" spans="1:72" x14ac:dyDescent="0.35">
      <c r="C12" s="215" t="s">
        <v>17</v>
      </c>
      <c r="D12" s="216"/>
      <c r="E12" s="219" t="s">
        <v>23</v>
      </c>
      <c r="F12" s="220"/>
      <c r="G12" s="220"/>
      <c r="H12" s="220"/>
      <c r="I12" s="220"/>
      <c r="J12" s="220"/>
      <c r="K12" s="220"/>
      <c r="L12" s="220"/>
      <c r="M12" s="220"/>
      <c r="N12" s="220"/>
      <c r="O12" s="220"/>
      <c r="P12" s="220"/>
      <c r="Q12" s="220"/>
      <c r="R12" s="220"/>
      <c r="S12" s="221"/>
      <c r="W12" s="237" t="s">
        <v>162</v>
      </c>
      <c r="X12" s="237"/>
      <c r="Y12" s="237"/>
      <c r="Z12" s="237"/>
      <c r="AA12" s="237"/>
      <c r="AB12" s="237"/>
    </row>
    <row r="13" spans="1:72" ht="15" thickBot="1" x14ac:dyDescent="0.4">
      <c r="C13" s="217"/>
      <c r="D13" s="218"/>
      <c r="E13" s="222"/>
      <c r="F13" s="223"/>
      <c r="G13" s="223"/>
      <c r="H13" s="223"/>
      <c r="I13" s="223"/>
      <c r="J13" s="223"/>
      <c r="K13" s="223"/>
      <c r="L13" s="223"/>
      <c r="M13" s="223"/>
      <c r="N13" s="223"/>
      <c r="O13" s="223"/>
      <c r="P13" s="223"/>
      <c r="Q13" s="223"/>
      <c r="R13" s="223"/>
      <c r="S13" s="224"/>
      <c r="W13" s="237"/>
      <c r="X13" s="237"/>
      <c r="Y13" s="237"/>
      <c r="Z13" s="237"/>
      <c r="AA13" s="237"/>
      <c r="AB13" s="237"/>
    </row>
    <row r="14" spans="1:72" ht="18.5" x14ac:dyDescent="0.35">
      <c r="C14" s="80"/>
      <c r="D14" s="80"/>
      <c r="E14" s="77"/>
      <c r="F14" s="77"/>
      <c r="G14" s="77"/>
      <c r="H14" s="77"/>
      <c r="I14" s="77"/>
      <c r="J14" s="77"/>
      <c r="K14" s="77"/>
      <c r="L14" s="77"/>
      <c r="M14" s="77"/>
      <c r="N14" s="77"/>
      <c r="O14" s="77"/>
      <c r="P14" s="77"/>
      <c r="Q14" s="77"/>
      <c r="R14" s="77"/>
      <c r="S14" s="77"/>
    </row>
    <row r="15" spans="1:72" ht="130.75" customHeight="1" x14ac:dyDescent="0.35">
      <c r="C15" s="15">
        <v>1</v>
      </c>
      <c r="D15" s="214" t="s">
        <v>313</v>
      </c>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14"/>
      <c r="AD15" s="14"/>
      <c r="AE15" s="14"/>
      <c r="AF15" s="14"/>
      <c r="AG15" s="14"/>
      <c r="AH15" s="14"/>
      <c r="AI15" s="14"/>
      <c r="AJ15" s="14"/>
      <c r="AK15" s="14"/>
      <c r="AL15" s="14"/>
      <c r="AM15" s="14"/>
      <c r="AN15" s="14"/>
      <c r="AO15" s="14"/>
      <c r="AP15" s="14"/>
    </row>
    <row r="16" spans="1:72" ht="13.25" customHeight="1" x14ac:dyDescent="0.35">
      <c r="C16" s="82"/>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14"/>
      <c r="AD16" s="14"/>
      <c r="AE16" s="14"/>
      <c r="AF16" s="14"/>
      <c r="AG16" s="14"/>
      <c r="AH16" s="14"/>
      <c r="AI16" s="14"/>
      <c r="AJ16" s="14"/>
      <c r="AK16" s="14"/>
      <c r="AL16" s="14"/>
      <c r="AM16" s="14"/>
      <c r="AN16" s="14"/>
      <c r="AO16" s="14"/>
      <c r="AP16" s="14"/>
    </row>
    <row r="17" spans="3:42" ht="144" customHeight="1" x14ac:dyDescent="0.35">
      <c r="C17" s="15">
        <v>2</v>
      </c>
      <c r="D17" s="214" t="s">
        <v>316</v>
      </c>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14"/>
      <c r="AD17" s="14"/>
      <c r="AE17" s="14"/>
      <c r="AF17" s="14"/>
      <c r="AG17" s="14"/>
      <c r="AH17" s="14"/>
      <c r="AI17" s="14"/>
      <c r="AJ17" s="14"/>
      <c r="AK17" s="14"/>
      <c r="AL17" s="14"/>
      <c r="AM17" s="14"/>
      <c r="AN17" s="14"/>
      <c r="AO17" s="14"/>
      <c r="AP17" s="14"/>
    </row>
    <row r="18" spans="3:42" x14ac:dyDescent="0.35">
      <c r="C18" s="82"/>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14"/>
      <c r="AD18" s="14"/>
      <c r="AE18" s="14"/>
      <c r="AF18" s="14"/>
      <c r="AG18" s="14"/>
      <c r="AH18" s="14"/>
      <c r="AI18" s="14"/>
      <c r="AJ18" s="14"/>
      <c r="AK18" s="14"/>
      <c r="AL18" s="14"/>
      <c r="AM18" s="14"/>
      <c r="AN18" s="14"/>
      <c r="AO18" s="14"/>
      <c r="AP18" s="14"/>
    </row>
    <row r="19" spans="3:42" ht="71.400000000000006" customHeight="1" x14ac:dyDescent="0.35">
      <c r="C19" s="15">
        <v>3</v>
      </c>
      <c r="D19" s="214" t="s">
        <v>314</v>
      </c>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14"/>
      <c r="AD19" s="14"/>
      <c r="AE19" s="14"/>
      <c r="AF19" s="14"/>
      <c r="AG19" s="14"/>
      <c r="AH19" s="14"/>
      <c r="AI19" s="14"/>
      <c r="AJ19" s="14"/>
      <c r="AK19" s="213"/>
      <c r="AL19" s="213"/>
      <c r="AM19" s="14"/>
      <c r="AN19" s="14"/>
      <c r="AO19" s="14"/>
      <c r="AP19" s="14"/>
    </row>
    <row r="20" spans="3:42" x14ac:dyDescent="0.35">
      <c r="C20" s="82"/>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14"/>
      <c r="AD20" s="14"/>
      <c r="AE20" s="14"/>
      <c r="AF20" s="14"/>
      <c r="AG20" s="14"/>
      <c r="AH20" s="14"/>
      <c r="AI20" s="14"/>
      <c r="AJ20" s="14"/>
      <c r="AK20" s="213"/>
      <c r="AL20" s="213"/>
      <c r="AM20" s="14"/>
      <c r="AN20" s="14"/>
      <c r="AO20" s="14"/>
      <c r="AP20" s="14"/>
    </row>
    <row r="21" spans="3:42" ht="42.75" customHeight="1" x14ac:dyDescent="0.35">
      <c r="C21" s="74">
        <v>4</v>
      </c>
      <c r="D21" s="214" t="s">
        <v>317</v>
      </c>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14"/>
      <c r="AD21" s="14"/>
      <c r="AE21" s="14"/>
      <c r="AF21" s="14"/>
      <c r="AG21" s="14"/>
      <c r="AH21" s="14"/>
      <c r="AI21" s="14"/>
      <c r="AJ21" s="14"/>
      <c r="AK21" s="213"/>
      <c r="AL21" s="213"/>
      <c r="AM21" s="14"/>
      <c r="AN21" s="14"/>
      <c r="AO21" s="14"/>
      <c r="AP21" s="14"/>
    </row>
    <row r="22" spans="3:42" x14ac:dyDescent="0.35">
      <c r="C22" s="82"/>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14"/>
      <c r="AD22" s="14"/>
      <c r="AE22" s="14"/>
      <c r="AF22" s="14"/>
      <c r="AG22" s="14"/>
      <c r="AH22" s="14"/>
      <c r="AI22" s="14"/>
      <c r="AJ22" s="14"/>
      <c r="AK22" s="213"/>
      <c r="AL22" s="213"/>
      <c r="AM22" s="14"/>
      <c r="AN22" s="14"/>
      <c r="AO22" s="14"/>
      <c r="AP22" s="14"/>
    </row>
    <row r="23" spans="3:42" ht="46.5" customHeight="1" x14ac:dyDescent="0.35">
      <c r="C23" s="74">
        <v>5</v>
      </c>
      <c r="D23" s="214" t="s">
        <v>318</v>
      </c>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K23" s="213"/>
      <c r="AL23" s="213"/>
    </row>
    <row r="24" spans="3:42" ht="15" customHeight="1" x14ac:dyDescent="0.35">
      <c r="C24" s="128"/>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K24" s="213"/>
      <c r="AL24" s="213"/>
    </row>
    <row r="25" spans="3:42" ht="161.4" customHeight="1" x14ac:dyDescent="0.35">
      <c r="C25" s="128">
        <v>6</v>
      </c>
      <c r="D25" s="214" t="s">
        <v>319</v>
      </c>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K25" s="213"/>
      <c r="AL25" s="213"/>
    </row>
    <row r="26" spans="3:42" ht="13.25" customHeight="1" x14ac:dyDescent="0.35">
      <c r="C26" s="206"/>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K26" s="213"/>
      <c r="AL26" s="213"/>
    </row>
    <row r="27" spans="3:42" ht="14.25" customHeight="1" thickBot="1" x14ac:dyDescent="0.4">
      <c r="C27" s="82"/>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K27" s="213"/>
      <c r="AL27" s="213"/>
    </row>
    <row r="28" spans="3:42" x14ac:dyDescent="0.35">
      <c r="C28" s="215" t="s">
        <v>18</v>
      </c>
      <c r="D28" s="216"/>
      <c r="E28" s="219" t="s">
        <v>19</v>
      </c>
      <c r="F28" s="220"/>
      <c r="G28" s="220"/>
      <c r="H28" s="220"/>
      <c r="I28" s="220"/>
      <c r="J28" s="220"/>
      <c r="K28" s="220"/>
      <c r="L28" s="220"/>
      <c r="M28" s="220"/>
      <c r="N28" s="220"/>
      <c r="O28" s="220"/>
      <c r="P28" s="220"/>
      <c r="Q28" s="220"/>
      <c r="R28" s="220"/>
      <c r="S28" s="221"/>
      <c r="AK28" s="213"/>
      <c r="AL28" s="213"/>
    </row>
    <row r="29" spans="3:42" ht="15" thickBot="1" x14ac:dyDescent="0.4">
      <c r="C29" s="217"/>
      <c r="D29" s="218"/>
      <c r="E29" s="222"/>
      <c r="F29" s="223"/>
      <c r="G29" s="223"/>
      <c r="H29" s="223"/>
      <c r="I29" s="223"/>
      <c r="J29" s="223"/>
      <c r="K29" s="223"/>
      <c r="L29" s="223"/>
      <c r="M29" s="223"/>
      <c r="N29" s="223"/>
      <c r="O29" s="223"/>
      <c r="P29" s="223"/>
      <c r="Q29" s="223"/>
      <c r="R29" s="223"/>
      <c r="S29" s="224"/>
      <c r="AK29" s="213"/>
      <c r="AL29" s="213"/>
    </row>
    <row r="30" spans="3:42" x14ac:dyDescent="0.35">
      <c r="C30" s="214" t="s">
        <v>20</v>
      </c>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14"/>
      <c r="AD30" s="14"/>
      <c r="AE30" s="14"/>
      <c r="AF30" s="14"/>
      <c r="AG30" s="14"/>
      <c r="AH30" s="14"/>
      <c r="AI30" s="14"/>
      <c r="AJ30" s="14"/>
      <c r="AK30" s="213"/>
      <c r="AL30" s="213"/>
      <c r="AM30" s="14"/>
      <c r="AN30" s="14"/>
      <c r="AO30" s="14"/>
      <c r="AP30" s="14"/>
    </row>
    <row r="31" spans="3:42" x14ac:dyDescent="0.35">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14"/>
      <c r="AD31" s="14"/>
      <c r="AE31" s="14"/>
      <c r="AF31" s="14"/>
      <c r="AG31" s="14"/>
      <c r="AH31" s="14"/>
      <c r="AI31" s="14"/>
      <c r="AJ31" s="14"/>
      <c r="AK31" s="14"/>
      <c r="AL31" s="14"/>
      <c r="AM31" s="14"/>
      <c r="AN31" s="14"/>
      <c r="AO31" s="14"/>
      <c r="AP31" s="14"/>
    </row>
    <row r="32" spans="3:42" ht="15" thickBot="1" x14ac:dyDescent="0.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row>
    <row r="33" spans="3:42" x14ac:dyDescent="0.35">
      <c r="C33" s="215" t="s">
        <v>21</v>
      </c>
      <c r="D33" s="216"/>
      <c r="E33" s="219" t="s">
        <v>22</v>
      </c>
      <c r="F33" s="220"/>
      <c r="G33" s="220"/>
      <c r="H33" s="220"/>
      <c r="I33" s="220"/>
      <c r="J33" s="220"/>
      <c r="K33" s="220"/>
      <c r="L33" s="220"/>
      <c r="M33" s="220"/>
      <c r="N33" s="220"/>
      <c r="O33" s="220"/>
      <c r="P33" s="220"/>
      <c r="Q33" s="220"/>
      <c r="R33" s="220"/>
      <c r="S33" s="221"/>
      <c r="T33" s="14"/>
      <c r="U33" s="14"/>
      <c r="V33" s="14"/>
      <c r="W33" s="14"/>
      <c r="X33" s="14"/>
      <c r="Y33" s="14"/>
      <c r="Z33" s="14"/>
      <c r="AA33" s="14"/>
      <c r="AB33" s="14"/>
      <c r="AC33" s="14"/>
      <c r="AD33" s="14"/>
      <c r="AE33" s="14"/>
      <c r="AF33" s="14"/>
      <c r="AG33" s="14"/>
      <c r="AH33" s="14"/>
      <c r="AI33" s="14"/>
      <c r="AJ33" s="14"/>
      <c r="AK33" s="14"/>
      <c r="AL33" s="14"/>
      <c r="AM33" s="14"/>
      <c r="AN33" s="14"/>
      <c r="AO33" s="14"/>
      <c r="AP33" s="14"/>
    </row>
    <row r="34" spans="3:42" ht="15" thickBot="1" x14ac:dyDescent="0.4">
      <c r="C34" s="217"/>
      <c r="D34" s="218"/>
      <c r="E34" s="222"/>
      <c r="F34" s="223"/>
      <c r="G34" s="223"/>
      <c r="H34" s="223"/>
      <c r="I34" s="223"/>
      <c r="J34" s="223"/>
      <c r="K34" s="223"/>
      <c r="L34" s="223"/>
      <c r="M34" s="223"/>
      <c r="N34" s="223"/>
      <c r="O34" s="223"/>
      <c r="P34" s="223"/>
      <c r="Q34" s="223"/>
      <c r="R34" s="223"/>
      <c r="S34" s="224"/>
    </row>
    <row r="35" spans="3:42" x14ac:dyDescent="0.35">
      <c r="C35" s="225" t="s">
        <v>131</v>
      </c>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9"/>
      <c r="AD35" s="9"/>
      <c r="AE35" s="9"/>
      <c r="AF35" s="9"/>
      <c r="AG35" s="9"/>
      <c r="AH35" s="9"/>
      <c r="AI35" s="9"/>
      <c r="AJ35" s="9"/>
      <c r="AK35" s="9"/>
      <c r="AL35" s="9"/>
      <c r="AM35" s="9"/>
      <c r="AN35" s="9"/>
      <c r="AO35" s="9"/>
      <c r="AP35" s="9"/>
    </row>
    <row r="36" spans="3:42" x14ac:dyDescent="0.35">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9"/>
      <c r="AD36" s="9"/>
      <c r="AE36" s="9"/>
      <c r="AF36" s="9"/>
      <c r="AG36" s="9"/>
      <c r="AH36" s="9"/>
      <c r="AI36" s="9"/>
      <c r="AJ36" s="9"/>
      <c r="AK36" s="9"/>
      <c r="AL36" s="9"/>
      <c r="AM36" s="9"/>
      <c r="AN36" s="9"/>
      <c r="AO36" s="9"/>
      <c r="AP36" s="9"/>
    </row>
    <row r="37" spans="3:42" x14ac:dyDescent="0.35">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9"/>
      <c r="AD37" s="9"/>
      <c r="AE37" s="9"/>
      <c r="AF37" s="9"/>
      <c r="AG37" s="9"/>
      <c r="AH37" s="9"/>
      <c r="AI37" s="9"/>
      <c r="AJ37" s="9"/>
      <c r="AK37" s="9"/>
      <c r="AL37" s="9"/>
      <c r="AM37" s="9"/>
      <c r="AN37" s="9"/>
      <c r="AO37" s="9"/>
      <c r="AP37" s="9"/>
    </row>
    <row r="38" spans="3:42" x14ac:dyDescent="0.35">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0"/>
      <c r="AD38" s="10"/>
      <c r="AE38" s="10"/>
      <c r="AF38" s="10"/>
      <c r="AG38" s="10"/>
      <c r="AH38" s="10"/>
      <c r="AI38" s="10"/>
      <c r="AJ38" s="10"/>
      <c r="AK38" s="10"/>
      <c r="AL38" s="10"/>
      <c r="AM38" s="10"/>
      <c r="AN38" s="10"/>
      <c r="AO38" s="10"/>
      <c r="AP38" s="10"/>
    </row>
    <row r="39" spans="3:42" ht="14.4" customHeight="1" x14ac:dyDescent="0.35">
      <c r="C39" s="226" t="s">
        <v>320</v>
      </c>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9"/>
      <c r="AD39" s="9"/>
      <c r="AE39" s="9"/>
      <c r="AF39" s="9"/>
      <c r="AG39" s="9"/>
      <c r="AH39" s="9"/>
      <c r="AI39" s="9"/>
      <c r="AJ39" s="9"/>
      <c r="AK39" s="9"/>
      <c r="AL39" s="9"/>
      <c r="AM39" s="9"/>
      <c r="AN39" s="9"/>
      <c r="AO39" s="9"/>
      <c r="AP39" s="9"/>
    </row>
    <row r="40" spans="3:42" ht="14.4" customHeight="1" x14ac:dyDescent="0.35">
      <c r="C40" s="205"/>
      <c r="D40" s="205"/>
      <c r="E40" s="207"/>
      <c r="F40" s="207"/>
      <c r="G40" s="207"/>
      <c r="H40" s="207"/>
      <c r="I40" s="207"/>
      <c r="J40" s="207"/>
      <c r="K40" s="207"/>
      <c r="L40" s="207"/>
      <c r="M40" s="207"/>
      <c r="N40" s="207"/>
      <c r="O40" s="207"/>
      <c r="P40" s="207"/>
      <c r="Q40" s="207"/>
      <c r="R40" s="207"/>
      <c r="S40" s="207"/>
      <c r="T40" s="13"/>
      <c r="U40" s="13"/>
      <c r="V40" s="13"/>
      <c r="W40" s="13"/>
      <c r="X40" s="13"/>
      <c r="Y40" s="13"/>
      <c r="Z40" s="13"/>
      <c r="AA40" s="13"/>
      <c r="AB40" s="13"/>
      <c r="AC40" s="10"/>
      <c r="AD40" s="10"/>
      <c r="AE40" s="10"/>
      <c r="AF40" s="10"/>
      <c r="AG40" s="10"/>
      <c r="AH40" s="10"/>
      <c r="AI40" s="10"/>
      <c r="AJ40" s="10"/>
      <c r="AK40" s="10"/>
      <c r="AL40" s="10"/>
      <c r="AM40" s="10"/>
      <c r="AN40" s="10"/>
      <c r="AO40" s="10"/>
      <c r="AP40" s="10"/>
    </row>
    <row r="41" spans="3:42" x14ac:dyDescent="0.35">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9"/>
      <c r="AD41" s="9"/>
      <c r="AE41" s="9"/>
      <c r="AF41" s="9"/>
      <c r="AG41" s="9"/>
      <c r="AH41" s="9"/>
      <c r="AI41" s="9"/>
      <c r="AJ41" s="9"/>
      <c r="AK41" s="9"/>
      <c r="AL41" s="9"/>
      <c r="AM41" s="9"/>
      <c r="AN41" s="9"/>
      <c r="AO41" s="9"/>
      <c r="AP41" s="9"/>
    </row>
    <row r="42" spans="3:42" x14ac:dyDescent="0.35">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row>
  </sheetData>
  <sheetProtection algorithmName="SHA-512" hashValue="YUCj7gvF3lywHzIt7Gwekc7vREM2r1Vt12DnjIIPYXxq06fy8XyGjsNZT6ZtQaeniytPKUi8qF60htzZhWosJQ==" saltValue="Rt0eYtAN6mwy8wU7DzkC/w==" spinCount="100000" sheet="1" objects="1" scenarios="1"/>
  <mergeCells count="22">
    <mergeCell ref="D17:AB17"/>
    <mergeCell ref="C2:AB3"/>
    <mergeCell ref="AY2:BC2"/>
    <mergeCell ref="C6:S7"/>
    <mergeCell ref="C8:AB10"/>
    <mergeCell ref="C12:D13"/>
    <mergeCell ref="E12:S13"/>
    <mergeCell ref="D15:AB15"/>
    <mergeCell ref="W12:AB13"/>
    <mergeCell ref="C41:AB42"/>
    <mergeCell ref="AK19:AL30"/>
    <mergeCell ref="C30:AB31"/>
    <mergeCell ref="C33:D34"/>
    <mergeCell ref="E33:S34"/>
    <mergeCell ref="C35:AB36"/>
    <mergeCell ref="C28:D29"/>
    <mergeCell ref="E28:S29"/>
    <mergeCell ref="D21:AB21"/>
    <mergeCell ref="D19:AB19"/>
    <mergeCell ref="D23:AB23"/>
    <mergeCell ref="D25:AB25"/>
    <mergeCell ref="C39:AB39"/>
  </mergeCells>
  <hyperlinks>
    <hyperlink ref="W12:AB13" r:id="rId1" display="Click Here to View a How-To Video" xr:uid="{4DB6C88E-BDB4-4CC7-8114-FDEBCBC07CC7}"/>
  </hyperlinks>
  <pageMargins left="0.7" right="0.7" top="0.75" bottom="0.75" header="0.3" footer="0.3"/>
  <pageSetup scale="76"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F2863-6FBA-4B81-8E35-2A6C97B21B62}">
  <sheetPr codeName="Sheet5"/>
  <dimension ref="A1:X64"/>
  <sheetViews>
    <sheetView showGridLines="0" showRowColHeaders="0" zoomScale="60" zoomScaleNormal="60" workbookViewId="0">
      <pane ySplit="1" topLeftCell="A2" activePane="bottomLeft" state="frozen"/>
      <selection activeCell="D25" sqref="D25:AB25"/>
      <selection pane="bottomLeft"/>
    </sheetView>
  </sheetViews>
  <sheetFormatPr defaultColWidth="8.81640625" defaultRowHeight="14.5" x14ac:dyDescent="0.35"/>
  <cols>
    <col min="1" max="1" width="5.1796875" style="20" customWidth="1"/>
    <col min="2" max="2" width="29.81640625" style="22" customWidth="1"/>
    <col min="3" max="3" width="19.1796875" style="54" customWidth="1"/>
    <col min="4" max="4" width="16.81640625" style="52" customWidth="1"/>
    <col min="5" max="5" width="14.1796875" style="52" customWidth="1"/>
    <col min="6" max="6" width="23.08984375" style="52" customWidth="1"/>
    <col min="7" max="7" width="14.1796875" style="52" customWidth="1"/>
    <col min="8" max="8" width="18.81640625" style="52" customWidth="1"/>
    <col min="9" max="9" width="20.81640625" style="55" customWidth="1"/>
    <col min="10" max="10" width="19.1796875" style="72" customWidth="1"/>
    <col min="11" max="11" width="16.81640625" style="56" hidden="1" customWidth="1"/>
    <col min="12" max="12" width="16.81640625" style="55" customWidth="1"/>
    <col min="13" max="13" width="1.81640625" style="20" customWidth="1"/>
    <col min="14" max="14" width="33.81640625" style="52" customWidth="1"/>
    <col min="15" max="15" width="20.1796875" style="53" customWidth="1"/>
    <col min="16" max="16" width="19.81640625" style="53" customWidth="1"/>
    <col min="17" max="17" width="19" style="53" customWidth="1"/>
    <col min="18" max="18" width="20.81640625" style="53" hidden="1" customWidth="1"/>
    <col min="19" max="19" width="8.81640625" style="20" hidden="1" customWidth="1"/>
    <col min="20" max="22" width="8.81640625" style="20"/>
    <col min="23" max="23" width="8.81640625" style="20" customWidth="1"/>
    <col min="24" max="24" width="10.1796875" style="20" customWidth="1"/>
    <col min="25" max="16384" width="8.81640625" style="20"/>
  </cols>
  <sheetData>
    <row r="1" spans="1:20" ht="123.75" customHeight="1" x14ac:dyDescent="0.35">
      <c r="A1" s="79"/>
      <c r="B1" s="65" t="s">
        <v>139</v>
      </c>
      <c r="C1" s="66" t="s">
        <v>138</v>
      </c>
      <c r="D1" s="67" t="s">
        <v>137</v>
      </c>
      <c r="E1" s="67" t="s">
        <v>4</v>
      </c>
      <c r="F1" s="67" t="s">
        <v>155</v>
      </c>
      <c r="G1" s="67" t="s">
        <v>0</v>
      </c>
      <c r="H1" s="67" t="s">
        <v>132</v>
      </c>
      <c r="I1" s="68" t="s">
        <v>161</v>
      </c>
      <c r="J1" s="68" t="s">
        <v>136</v>
      </c>
      <c r="K1" s="68" t="s">
        <v>140</v>
      </c>
      <c r="L1" s="68" t="s">
        <v>158</v>
      </c>
      <c r="M1" s="38"/>
      <c r="N1" s="259" t="s">
        <v>227</v>
      </c>
      <c r="O1" s="259"/>
      <c r="P1" s="259"/>
      <c r="Q1" s="259"/>
      <c r="R1" s="39"/>
    </row>
    <row r="2" spans="1:20" ht="36" customHeight="1" x14ac:dyDescent="0.35">
      <c r="B2" s="84"/>
      <c r="C2" s="85"/>
      <c r="D2" s="85"/>
      <c r="E2" s="86"/>
      <c r="F2" s="87"/>
      <c r="G2" s="192" t="b">
        <f t="shared" ref="G2:G5" si="0">IF(F2="Simple Interest",E2,IF(F2="Monthly",((1+((E2)/12))^12-1),IF(F2="Semi-Annually",((1+((E2)/2))^2-1),IF(F2="Quarterly",((1+((E2)/4))^4-1),IF(F2="No Interest",0)))))</f>
        <v>0</v>
      </c>
      <c r="H2" s="87"/>
      <c r="I2" s="85"/>
      <c r="J2" s="193" t="str">
        <f>IFERROR(_xlfn.IFS(Table2[[#This Row],[Lender/Description]]="","",Table2[[#This Row],[Consolidate Debt?]]="",Table2[[#This Row],[Current Balance]],Table2[[#This Row],[Consolidate Debt?]]="Yes","$0",Table2[[#This Row],[Consolidate Debt?]]="No",Table2[[#This Row],[Current Balance]],H2="Partial",Table2[[#This Row],[Current Balance]]-I2)," ")</f>
        <v/>
      </c>
      <c r="K2" s="64" t="str">
        <f>IFERROR(_xlfn.IFS(Table2[[#This Row],[Consolidate Debt?]]="Yes",0,Table2[[#This Row],[Consolidate Debt?]]="No",Table2[[#This Row],[Current Monthly Payment]],Table2[[#This Row],[Consolidate Debt?]]="Partial","Enter amount in column L")," ")</f>
        <v xml:space="preserve"> </v>
      </c>
      <c r="L2" s="85"/>
      <c r="M2" s="40"/>
      <c r="N2" s="88"/>
      <c r="O2" s="89" t="s">
        <v>141</v>
      </c>
      <c r="P2" s="89" t="s">
        <v>142</v>
      </c>
      <c r="Q2" s="93" t="s">
        <v>143</v>
      </c>
      <c r="R2" s="41">
        <f t="shared" ref="R2:R16" si="1">IFERROR((G2*C2),0)</f>
        <v>0</v>
      </c>
      <c r="S2" s="41">
        <f t="shared" ref="S2:S22" si="2">IFERROR((G2*J2),0)</f>
        <v>0</v>
      </c>
    </row>
    <row r="3" spans="1:20" ht="36" customHeight="1" x14ac:dyDescent="0.35">
      <c r="B3" s="84"/>
      <c r="C3" s="85"/>
      <c r="D3" s="85"/>
      <c r="E3" s="86"/>
      <c r="F3" s="87"/>
      <c r="G3" s="192" t="b">
        <f t="shared" si="0"/>
        <v>0</v>
      </c>
      <c r="H3" s="87"/>
      <c r="I3" s="85"/>
      <c r="J3" s="193" t="str">
        <f>IFERROR(_xlfn.IFS(Table2[[#This Row],[Lender/Description]]="","",Table2[[#This Row],[Consolidate Debt?]]="",Table2[[#This Row],[Current Balance]],Table2[[#This Row],[Consolidate Debt?]]="Yes","$0",Table2[[#This Row],[Consolidate Debt?]]="No",Table2[[#This Row],[Current Balance]],H3="Partial",Table2[[#This Row],[Current Balance]]-I3)," ")</f>
        <v/>
      </c>
      <c r="K3" s="64" t="str">
        <f>IFERROR(_xlfn.IFS(Table2[[#This Row],[Consolidate Debt?]]="Yes",0,Table2[[#This Row],[Consolidate Debt?]]="No",Table2[[#This Row],[Current Monthly Payment]],Table2[[#This Row],[Consolidate Debt?]]="Partial","Enter amount in column L")," ")</f>
        <v xml:space="preserve"> </v>
      </c>
      <c r="L3" s="85"/>
      <c r="M3" s="40"/>
      <c r="N3" s="90" t="s">
        <v>14</v>
      </c>
      <c r="O3" s="194">
        <f>SUM('Consolidated Debts'!C2:C32)</f>
        <v>0</v>
      </c>
      <c r="P3" s="194">
        <f>IFERROR((SUM(J2:J32)+O18),"")</f>
        <v>0</v>
      </c>
      <c r="Q3" s="195">
        <f t="shared" ref="Q3:Q7" si="3">IFERROR(P3-O3," ")</f>
        <v>0</v>
      </c>
      <c r="R3" s="41">
        <f t="shared" si="1"/>
        <v>0</v>
      </c>
      <c r="S3" s="41">
        <f t="shared" si="2"/>
        <v>0</v>
      </c>
    </row>
    <row r="4" spans="1:20" ht="36" customHeight="1" x14ac:dyDescent="0.35">
      <c r="B4" s="84"/>
      <c r="C4" s="85"/>
      <c r="D4" s="85"/>
      <c r="E4" s="86"/>
      <c r="F4" s="87"/>
      <c r="G4" s="192" t="b">
        <f t="shared" si="0"/>
        <v>0</v>
      </c>
      <c r="H4" s="87"/>
      <c r="I4" s="85"/>
      <c r="J4" s="193" t="str">
        <f>IFERROR(_xlfn.IFS(Table2[[#This Row],[Lender/Description]]="","",Table2[[#This Row],[Consolidate Debt?]]="",Table2[[#This Row],[Current Balance]],Table2[[#This Row],[Consolidate Debt?]]="Yes","$0",Table2[[#This Row],[Consolidate Debt?]]="No",Table2[[#This Row],[Current Balance]],H4="Partial",Table2[[#This Row],[Current Balance]]-I4)," ")</f>
        <v/>
      </c>
      <c r="K4" s="64" t="str">
        <f>IFERROR(_xlfn.IFS(Table2[[#This Row],[Consolidate Debt?]]="Yes",0,Table2[[#This Row],[Consolidate Debt?]]="No",Table2[[#This Row],[Current Monthly Payment]],Table2[[#This Row],[Consolidate Debt?]]="Partial","Enter amount in column L")," ")</f>
        <v xml:space="preserve"> </v>
      </c>
      <c r="L4" s="85"/>
      <c r="M4" s="40"/>
      <c r="N4" s="91" t="s">
        <v>144</v>
      </c>
      <c r="O4" s="194">
        <f>SUM(D2:D32)</f>
        <v>0</v>
      </c>
      <c r="P4" s="194" t="str">
        <f>IFERROR((SUMIF(Table2[Consolidate Debt?],Dropdowns!C5,Table2[New Monthly Payment for remaining debt])+SUMIF(Table2[Consolidate Debt?],Dropdowns!C4,Table2[Current Monthly Payment])+O24)," ")</f>
        <v xml:space="preserve"> </v>
      </c>
      <c r="Q4" s="195" t="str">
        <f t="shared" si="3"/>
        <v xml:space="preserve"> </v>
      </c>
      <c r="R4" s="41">
        <f t="shared" si="1"/>
        <v>0</v>
      </c>
      <c r="S4" s="41">
        <f t="shared" si="2"/>
        <v>0</v>
      </c>
    </row>
    <row r="5" spans="1:20" ht="36" customHeight="1" x14ac:dyDescent="0.35">
      <c r="B5" s="84"/>
      <c r="C5" s="85"/>
      <c r="D5" s="85"/>
      <c r="E5" s="86"/>
      <c r="F5" s="87"/>
      <c r="G5" s="192" t="b">
        <f t="shared" si="0"/>
        <v>0</v>
      </c>
      <c r="H5" s="87"/>
      <c r="I5" s="85"/>
      <c r="J5" s="193" t="str">
        <f>IFERROR(_xlfn.IFS(Table2[[#This Row],[Lender/Description]]="","",Table2[[#This Row],[Consolidate Debt?]]="",Table2[[#This Row],[Current Balance]],Table2[[#This Row],[Consolidate Debt?]]="Yes","$0",Table2[[#This Row],[Consolidate Debt?]]="No",Table2[[#This Row],[Current Balance]],H5="Partial",Table2[[#This Row],[Current Balance]]-I5)," ")</f>
        <v/>
      </c>
      <c r="K5" s="64" t="str">
        <f>IFERROR(_xlfn.IFS(Table2[[#This Row],[Consolidate Debt?]]="Yes",0,Table2[[#This Row],[Consolidate Debt?]]="No",Table2[[#This Row],[Current Monthly Payment]],Table2[[#This Row],[Consolidate Debt?]]="Partial","Enter amount in column L")," ")</f>
        <v xml:space="preserve"> </v>
      </c>
      <c r="L5" s="85"/>
      <c r="M5" s="40"/>
      <c r="N5" s="90" t="s">
        <v>145</v>
      </c>
      <c r="O5" s="196">
        <f>O4*12</f>
        <v>0</v>
      </c>
      <c r="P5" s="196" t="str">
        <f>IFERROR((P4*12)," ")</f>
        <v xml:space="preserve"> </v>
      </c>
      <c r="Q5" s="195" t="str">
        <f t="shared" si="3"/>
        <v xml:space="preserve"> </v>
      </c>
      <c r="R5" s="41">
        <f t="shared" si="1"/>
        <v>0</v>
      </c>
      <c r="S5" s="41">
        <f t="shared" si="2"/>
        <v>0</v>
      </c>
    </row>
    <row r="6" spans="1:20" ht="36" customHeight="1" x14ac:dyDescent="0.35">
      <c r="B6" s="84"/>
      <c r="C6" s="85"/>
      <c r="D6" s="85"/>
      <c r="E6" s="86"/>
      <c r="F6" s="87"/>
      <c r="G6" s="192" t="b">
        <f t="shared" ref="G6:G32" si="4">IF(F6="Simple Interest",E6,IF(F6="Monthly",((1+((E6)/12))^12-1),IF(F6="Semi-Annually",((1+((E6)/2))^2-1),IF(F6="Quarterly",((1+((E6)/4))^4-1),IF(F6="No Interest",0)))))</f>
        <v>0</v>
      </c>
      <c r="H6" s="87"/>
      <c r="I6" s="85"/>
      <c r="J6" s="193" t="str">
        <f>IFERROR(_xlfn.IFS(Table2[[#This Row],[Lender/Description]]="","",Table2[[#This Row],[Consolidate Debt?]]="",Table2[[#This Row],[Current Balance]],Table2[[#This Row],[Consolidate Debt?]]="Yes","$0",Table2[[#This Row],[Consolidate Debt?]]="No",Table2[[#This Row],[Current Balance]],H6="Partial",Table2[[#This Row],[Current Balance]]-I6)," ")</f>
        <v/>
      </c>
      <c r="K6" s="64" t="str">
        <f>IFERROR(_xlfn.IFS(Table2[[#This Row],[Consolidate Debt?]]="Yes",0,Table2[[#This Row],[Consolidate Debt?]]="No",Table2[[#This Row],[Current Monthly Payment]],Table2[[#This Row],[Consolidate Debt?]]="Partial","Enter amount in column L")," ")</f>
        <v xml:space="preserve"> </v>
      </c>
      <c r="L6" s="85"/>
      <c r="M6" s="40"/>
      <c r="N6" s="92" t="s">
        <v>146</v>
      </c>
      <c r="O6" s="197" t="str">
        <f>IFERROR((SUM(R2:R32)/O3)," ")</f>
        <v xml:space="preserve"> </v>
      </c>
      <c r="P6" s="197" t="str">
        <f>IFERROR((SUM(S2:S32)+O18*O21)/P3," ")</f>
        <v xml:space="preserve"> </v>
      </c>
      <c r="Q6" s="198" t="str">
        <f t="shared" si="3"/>
        <v xml:space="preserve"> </v>
      </c>
      <c r="R6" s="41">
        <f t="shared" si="1"/>
        <v>0</v>
      </c>
      <c r="S6" s="41">
        <f t="shared" si="2"/>
        <v>0</v>
      </c>
    </row>
    <row r="7" spans="1:20" ht="36" customHeight="1" x14ac:dyDescent="0.35">
      <c r="B7" s="84"/>
      <c r="C7" s="85"/>
      <c r="D7" s="85"/>
      <c r="E7" s="86"/>
      <c r="F7" s="87"/>
      <c r="G7" s="192" t="b">
        <f t="shared" si="4"/>
        <v>0</v>
      </c>
      <c r="H7" s="87"/>
      <c r="I7" s="85"/>
      <c r="J7" s="193" t="str">
        <f>IFERROR(_xlfn.IFS(Table2[[#This Row],[Lender/Description]]="","",Table2[[#This Row],[Consolidate Debt?]]="",Table2[[#This Row],[Current Balance]],Table2[[#This Row],[Consolidate Debt?]]="Yes","$0",Table2[[#This Row],[Consolidate Debt?]]="No",Table2[[#This Row],[Current Balance]],H7="Partial",Table2[[#This Row],[Current Balance]]-I7)," ")</f>
        <v/>
      </c>
      <c r="K7" s="64" t="str">
        <f>IFERROR(_xlfn.IFS(Table2[[#This Row],[Consolidate Debt?]]="Yes",0,Table2[[#This Row],[Consolidate Debt?]]="No",Table2[[#This Row],[Current Monthly Payment]],Table2[[#This Row],[Consolidate Debt?]]="Partial","Enter amount in column L")," ")</f>
        <v xml:space="preserve"> </v>
      </c>
      <c r="L7" s="85"/>
      <c r="M7" s="40"/>
      <c r="N7" s="91" t="s">
        <v>156</v>
      </c>
      <c r="O7" s="194" t="str">
        <f>IFERROR((O3*O6)," ")</f>
        <v xml:space="preserve"> </v>
      </c>
      <c r="P7" s="194" t="str">
        <f>IFERROR(P3*P6," ")</f>
        <v xml:space="preserve"> </v>
      </c>
      <c r="Q7" s="195" t="str">
        <f t="shared" si="3"/>
        <v xml:space="preserve"> </v>
      </c>
      <c r="R7" s="41">
        <f t="shared" si="1"/>
        <v>0</v>
      </c>
      <c r="S7" s="41">
        <f t="shared" si="2"/>
        <v>0</v>
      </c>
    </row>
    <row r="8" spans="1:20" ht="36" customHeight="1" x14ac:dyDescent="0.35">
      <c r="B8" s="84"/>
      <c r="C8" s="85"/>
      <c r="D8" s="85"/>
      <c r="E8" s="86"/>
      <c r="F8" s="87"/>
      <c r="G8" s="192" t="b">
        <f t="shared" si="4"/>
        <v>0</v>
      </c>
      <c r="H8" s="87"/>
      <c r="I8" s="85"/>
      <c r="J8" s="193" t="str">
        <f>IFERROR(_xlfn.IFS(Table2[[#This Row],[Lender/Description]]="","",Table2[[#This Row],[Consolidate Debt?]]="",Table2[[#This Row],[Current Balance]],Table2[[#This Row],[Consolidate Debt?]]="Yes","$0",Table2[[#This Row],[Consolidate Debt?]]="No",Table2[[#This Row],[Current Balance]],H8="Partial",Table2[[#This Row],[Current Balance]]-I8)," ")</f>
        <v/>
      </c>
      <c r="K8" s="64" t="str">
        <f>IFERROR(_xlfn.IFS(Table2[[#This Row],[Consolidate Debt?]]="Yes",0,Table2[[#This Row],[Consolidate Debt?]]="No",Table2[[#This Row],[Current Monthly Payment]],Table2[[#This Row],[Consolidate Debt?]]="Partial","Enter amount in column L")," ")</f>
        <v xml:space="preserve"> </v>
      </c>
      <c r="L8" s="85"/>
      <c r="M8" s="40"/>
      <c r="N8" s="38"/>
      <c r="O8" s="42"/>
      <c r="P8" s="42"/>
      <c r="Q8" s="42"/>
      <c r="R8" s="41">
        <f t="shared" si="1"/>
        <v>0</v>
      </c>
      <c r="S8" s="41">
        <f t="shared" si="2"/>
        <v>0</v>
      </c>
    </row>
    <row r="9" spans="1:20" ht="36" customHeight="1" x14ac:dyDescent="0.35">
      <c r="B9" s="84"/>
      <c r="C9" s="85"/>
      <c r="D9" s="85"/>
      <c r="E9" s="86"/>
      <c r="F9" s="87"/>
      <c r="G9" s="192" t="b">
        <f t="shared" si="4"/>
        <v>0</v>
      </c>
      <c r="H9" s="87"/>
      <c r="I9" s="85"/>
      <c r="J9" s="193" t="str">
        <f>IFERROR(_xlfn.IFS(Table2[[#This Row],[Lender/Description]]="","",Table2[[#This Row],[Consolidate Debt?]]="",Table2[[#This Row],[Current Balance]],Table2[[#This Row],[Consolidate Debt?]]="Yes","$0",Table2[[#This Row],[Consolidate Debt?]]="No",Table2[[#This Row],[Current Balance]],H9="Partial",Table2[[#This Row],[Current Balance]]-I9)," ")</f>
        <v/>
      </c>
      <c r="K9" s="64" t="str">
        <f>IFERROR(_xlfn.IFS(Table2[[#This Row],[Consolidate Debt?]]="Yes",0,Table2[[#This Row],[Consolidate Debt?]]="No",Table2[[#This Row],[Current Monthly Payment]],Table2[[#This Row],[Consolidate Debt?]]="Partial","Enter amount in column L")," ")</f>
        <v xml:space="preserve"> </v>
      </c>
      <c r="L9" s="85"/>
      <c r="M9" s="40"/>
      <c r="N9" s="259" t="s">
        <v>226</v>
      </c>
      <c r="O9" s="259"/>
      <c r="P9" s="259"/>
      <c r="Q9" s="27"/>
      <c r="R9" s="41">
        <f t="shared" si="1"/>
        <v>0</v>
      </c>
      <c r="S9" s="41">
        <f t="shared" si="2"/>
        <v>0</v>
      </c>
    </row>
    <row r="10" spans="1:20" s="22" customFormat="1" ht="36" customHeight="1" x14ac:dyDescent="0.35">
      <c r="B10" s="84"/>
      <c r="C10" s="85"/>
      <c r="D10" s="85"/>
      <c r="E10" s="86"/>
      <c r="F10" s="87"/>
      <c r="G10" s="192" t="b">
        <f t="shared" si="4"/>
        <v>0</v>
      </c>
      <c r="H10" s="87"/>
      <c r="I10" s="85"/>
      <c r="J10" s="193" t="str">
        <f>IFERROR(_xlfn.IFS(Table2[[#This Row],[Lender/Description]]="","",Table2[[#This Row],[Consolidate Debt?]]="",Table2[[#This Row],[Current Balance]],Table2[[#This Row],[Consolidate Debt?]]="Yes","$0",Table2[[#This Row],[Consolidate Debt?]]="No",Table2[[#This Row],[Current Balance]],H10="Partial",Table2[[#This Row],[Current Balance]]-I10)," ")</f>
        <v/>
      </c>
      <c r="K10" s="64" t="str">
        <f>IFERROR(_xlfn.IFS(Table2[[#This Row],[Consolidate Debt?]]="Yes",0,Table2[[#This Row],[Consolidate Debt?]]="No",Table2[[#This Row],[Current Monthly Payment]],Table2[[#This Row],[Consolidate Debt?]]="Partial","Enter amount in column L")," ")</f>
        <v xml:space="preserve"> </v>
      </c>
      <c r="L10" s="85"/>
      <c r="M10" s="40"/>
      <c r="N10" s="95" t="s">
        <v>231</v>
      </c>
      <c r="O10" s="264">
        <f>(SUMIF(Table2[Consolidate Debt?],Dropdowns!C3,'Consolidated Debts'!C2:C32))+(SUMIF(Table2[Consolidate Debt?],Dropdowns!C5,'Consolidated Debts'!I2:I32))</f>
        <v>0</v>
      </c>
      <c r="P10" s="264"/>
      <c r="Q10" s="63">
        <f>((1+(O19/2))^(2))^(1/12)-1</f>
        <v>0</v>
      </c>
      <c r="R10" s="41">
        <f t="shared" si="1"/>
        <v>0</v>
      </c>
      <c r="S10" s="41">
        <f t="shared" si="2"/>
        <v>0</v>
      </c>
      <c r="T10" s="43"/>
    </row>
    <row r="11" spans="1:20" s="22" customFormat="1" ht="36" customHeight="1" x14ac:dyDescent="0.35">
      <c r="B11" s="186"/>
      <c r="C11" s="187"/>
      <c r="D11" s="187"/>
      <c r="E11" s="188"/>
      <c r="F11" s="188"/>
      <c r="G11" s="192" t="b">
        <f>IF(F11="Simple Interest",E11,IF(F11="Monthly",((1+((E11)/12))^12-1),IF(F11="Semi-Annually",((1+((E11)/2))^2-1),IF(F11="Quarterly",((1+((E11)/4))^4-1),IF(F11="No Interest",0)))))</f>
        <v>0</v>
      </c>
      <c r="H11" s="87"/>
      <c r="I11" s="85"/>
      <c r="J11" s="193" t="str">
        <f>IFERROR(_xlfn.IFS(Table2[[#This Row],[Lender/Description]]="","",Table2[[#This Row],[Consolidate Debt?]]="",Table2[[#This Row],[Current Balance]],Table2[[#This Row],[Consolidate Debt?]]="Yes","$0",Table2[[#This Row],[Consolidate Debt?]]="No",Table2[[#This Row],[Current Balance]],H11="Partial",Table2[[#This Row],[Current Balance]]-I11)," ")</f>
        <v/>
      </c>
      <c r="K11" s="64" t="str">
        <f>IFERROR(_xlfn.IFS(Table2[[#This Row],[Consolidate Debt?]]="Yes",0,Table2[[#This Row],[Consolidate Debt?]]="No",Table2[[#This Row],[Current Monthly Payment]],Table2[[#This Row],[Consolidate Debt?]]="Partial","Enter amount in column L")," ")</f>
        <v xml:space="preserve"> </v>
      </c>
      <c r="L11" s="85"/>
      <c r="M11" s="40"/>
      <c r="N11" s="95" t="s">
        <v>243</v>
      </c>
      <c r="O11" s="242"/>
      <c r="P11" s="243"/>
      <c r="Q11" s="63"/>
      <c r="R11" s="41"/>
      <c r="S11" s="41"/>
      <c r="T11" s="43"/>
    </row>
    <row r="12" spans="1:20" ht="36" customHeight="1" x14ac:dyDescent="0.4">
      <c r="B12" s="84"/>
      <c r="C12" s="85"/>
      <c r="D12" s="85"/>
      <c r="E12" s="86"/>
      <c r="F12" s="87"/>
      <c r="G12" s="192" t="b">
        <f t="shared" si="4"/>
        <v>0</v>
      </c>
      <c r="H12" s="87"/>
      <c r="I12" s="85"/>
      <c r="J12" s="193" t="str">
        <f>IFERROR(_xlfn.IFS(Table2[[#This Row],[Lender/Description]]="","",Table2[[#This Row],[Consolidate Debt?]]="",Table2[[#This Row],[Current Balance]],Table2[[#This Row],[Consolidate Debt?]]="Yes","$0",Table2[[#This Row],[Consolidate Debt?]]="No",Table2[[#This Row],[Current Balance]],H12="Partial",Table2[[#This Row],[Current Balance]]-I12)," ")</f>
        <v/>
      </c>
      <c r="K12" s="64" t="str">
        <f>IFERROR(_xlfn.IFS(Table2[[#This Row],[Consolidate Debt?]]="Yes",0,Table2[[#This Row],[Consolidate Debt?]]="No",Table2[[#This Row],[Current Monthly Payment]],Table2[[#This Row],[Consolidate Debt?]]="Partial","Enter amount in column L")," ")</f>
        <v xml:space="preserve"> </v>
      </c>
      <c r="L12" s="85"/>
      <c r="M12" s="40"/>
      <c r="N12" s="122" t="s">
        <v>232</v>
      </c>
      <c r="O12" s="244">
        <f>SUM(O10,O11)</f>
        <v>0</v>
      </c>
      <c r="P12" s="245"/>
      <c r="Q12" s="63">
        <f>((1+(O19/12))^(12))^(1/12)-1</f>
        <v>0</v>
      </c>
      <c r="R12" s="41">
        <f t="shared" si="1"/>
        <v>0</v>
      </c>
      <c r="S12" s="41">
        <f t="shared" si="2"/>
        <v>0</v>
      </c>
      <c r="T12" s="44"/>
    </row>
    <row r="13" spans="1:20" s="22" customFormat="1" ht="36" customHeight="1" x14ac:dyDescent="0.35">
      <c r="B13" s="84"/>
      <c r="C13" s="85"/>
      <c r="D13" s="85"/>
      <c r="E13" s="86"/>
      <c r="F13" s="87"/>
      <c r="G13" s="192" t="b">
        <f t="shared" si="4"/>
        <v>0</v>
      </c>
      <c r="H13" s="87"/>
      <c r="I13" s="85"/>
      <c r="J13" s="193" t="str">
        <f>IFERROR(_xlfn.IFS(Table2[[#This Row],[Lender/Description]]="","",Table2[[#This Row],[Consolidate Debt?]]="",Table2[[#This Row],[Current Balance]],Table2[[#This Row],[Consolidate Debt?]]="Yes","$0",Table2[[#This Row],[Consolidate Debt?]]="No",Table2[[#This Row],[Current Balance]],H13="Partial",Table2[[#This Row],[Current Balance]]-I13)," ")</f>
        <v/>
      </c>
      <c r="K13" s="64" t="str">
        <f>IFERROR(_xlfn.IFS(Table2[[#This Row],[Consolidate Debt?]]="Yes",0,Table2[[#This Row],[Consolidate Debt?]]="No",Table2[[#This Row],[Current Monthly Payment]],Table2[[#This Row],[Consolidate Debt?]]="Partial","Enter amount in column L")," ")</f>
        <v xml:space="preserve"> </v>
      </c>
      <c r="L13" s="85"/>
      <c r="M13" s="40"/>
      <c r="N13" s="94" t="s">
        <v>147</v>
      </c>
      <c r="O13" s="265"/>
      <c r="P13" s="265"/>
      <c r="Q13" s="28"/>
      <c r="R13" s="41">
        <f t="shared" si="1"/>
        <v>0</v>
      </c>
      <c r="S13" s="41">
        <f t="shared" si="2"/>
        <v>0</v>
      </c>
      <c r="T13" s="43"/>
    </row>
    <row r="14" spans="1:20" ht="36" customHeight="1" x14ac:dyDescent="0.35">
      <c r="B14" s="84"/>
      <c r="C14" s="85"/>
      <c r="D14" s="85"/>
      <c r="E14" s="86"/>
      <c r="F14" s="87"/>
      <c r="G14" s="192" t="b">
        <f t="shared" si="4"/>
        <v>0</v>
      </c>
      <c r="H14" s="87"/>
      <c r="I14" s="85"/>
      <c r="J14" s="193" t="str">
        <f>IFERROR(_xlfn.IFS(Table2[[#This Row],[Lender/Description]]="","",Table2[[#This Row],[Consolidate Debt?]]="",Table2[[#This Row],[Current Balance]],Table2[[#This Row],[Consolidate Debt?]]="Yes","$0",Table2[[#This Row],[Consolidate Debt?]]="No",Table2[[#This Row],[Current Balance]],H14="Partial",Table2[[#This Row],[Current Balance]]-I14)," ")</f>
        <v/>
      </c>
      <c r="K14" s="64" t="str">
        <f>IFERROR(_xlfn.IFS(Table2[[#This Row],[Consolidate Debt?]]="Yes",0,Table2[[#This Row],[Consolidate Debt?]]="No",Table2[[#This Row],[Current Monthly Payment]],Table2[[#This Row],[Consolidate Debt?]]="Partial","Enter amount in column L")," ")</f>
        <v xml:space="preserve"> </v>
      </c>
      <c r="L14" s="85"/>
      <c r="M14" s="40"/>
      <c r="N14" s="94" t="s">
        <v>148</v>
      </c>
      <c r="O14" s="266"/>
      <c r="P14" s="267"/>
      <c r="Q14" s="29"/>
      <c r="R14" s="41">
        <f t="shared" si="1"/>
        <v>0</v>
      </c>
      <c r="S14" s="41">
        <f t="shared" si="2"/>
        <v>0</v>
      </c>
      <c r="T14" s="44"/>
    </row>
    <row r="15" spans="1:20" s="22" customFormat="1" ht="36" customHeight="1" x14ac:dyDescent="0.35">
      <c r="B15" s="84"/>
      <c r="C15" s="85"/>
      <c r="D15" s="85"/>
      <c r="E15" s="86"/>
      <c r="F15" s="87"/>
      <c r="G15" s="192" t="b">
        <f t="shared" si="4"/>
        <v>0</v>
      </c>
      <c r="H15" s="87"/>
      <c r="I15" s="85"/>
      <c r="J15" s="193" t="str">
        <f>IFERROR(_xlfn.IFS(Table2[[#This Row],[Lender/Description]]="","",Table2[[#This Row],[Consolidate Debt?]]="",Table2[[#This Row],[Current Balance]],Table2[[#This Row],[Consolidate Debt?]]="Yes","$0",Table2[[#This Row],[Consolidate Debt?]]="No",Table2[[#This Row],[Current Balance]],H15="Partial",Table2[[#This Row],[Current Balance]]-I15)," ")</f>
        <v/>
      </c>
      <c r="K15" s="64" t="str">
        <f>IFERROR(_xlfn.IFS(Table2[[#This Row],[Consolidate Debt?]]="Yes",0,Table2[[#This Row],[Consolidate Debt?]]="No",Table2[[#This Row],[Current Monthly Payment]],Table2[[#This Row],[Consolidate Debt?]]="Partial","Enter amount in column L")," ")</f>
        <v xml:space="preserve"> </v>
      </c>
      <c r="L15" s="85"/>
      <c r="M15" s="40"/>
      <c r="N15" s="94" t="s">
        <v>230</v>
      </c>
      <c r="O15" s="266"/>
      <c r="P15" s="267"/>
      <c r="Q15" s="28"/>
      <c r="R15" s="41">
        <f t="shared" si="1"/>
        <v>0</v>
      </c>
      <c r="S15" s="41">
        <f t="shared" si="2"/>
        <v>0</v>
      </c>
      <c r="T15" s="43"/>
    </row>
    <row r="16" spans="1:20" ht="36" customHeight="1" x14ac:dyDescent="0.35">
      <c r="B16" s="84"/>
      <c r="C16" s="85"/>
      <c r="D16" s="85"/>
      <c r="E16" s="86"/>
      <c r="F16" s="87"/>
      <c r="G16" s="192" t="b">
        <f t="shared" si="4"/>
        <v>0</v>
      </c>
      <c r="H16" s="87"/>
      <c r="I16" s="85"/>
      <c r="J16" s="193" t="str">
        <f>IFERROR(_xlfn.IFS(Table2[[#This Row],[Lender/Description]]="","",Table2[[#This Row],[Consolidate Debt?]]="",Table2[[#This Row],[Current Balance]],Table2[[#This Row],[Consolidate Debt?]]="Yes","$0",Table2[[#This Row],[Consolidate Debt?]]="No",Table2[[#This Row],[Current Balance]],H16="Partial",Table2[[#This Row],[Current Balance]]-I16)," ")</f>
        <v/>
      </c>
      <c r="K16" s="64" t="str">
        <f>IFERROR(_xlfn.IFS(Table2[[#This Row],[Consolidate Debt?]]="Yes",0,Table2[[#This Row],[Consolidate Debt?]]="No",Table2[[#This Row],[Current Monthly Payment]],Table2[[#This Row],[Consolidate Debt?]]="Partial","Enter amount in column L")," ")</f>
        <v xml:space="preserve"> </v>
      </c>
      <c r="L16" s="85"/>
      <c r="M16" s="40"/>
      <c r="N16" s="94" t="s">
        <v>160</v>
      </c>
      <c r="O16" s="266"/>
      <c r="P16" s="267"/>
      <c r="Q16" s="29"/>
      <c r="R16" s="41">
        <f t="shared" si="1"/>
        <v>0</v>
      </c>
      <c r="S16" s="41">
        <f t="shared" si="2"/>
        <v>0</v>
      </c>
      <c r="T16" s="44"/>
    </row>
    <row r="17" spans="2:24" s="22" customFormat="1" ht="36" customHeight="1" x14ac:dyDescent="0.35">
      <c r="B17" s="84"/>
      <c r="C17" s="85"/>
      <c r="D17" s="85"/>
      <c r="E17" s="86"/>
      <c r="F17" s="87"/>
      <c r="G17" s="192" t="b">
        <f t="shared" si="4"/>
        <v>0</v>
      </c>
      <c r="H17" s="87"/>
      <c r="I17" s="85"/>
      <c r="J17" s="193" t="str">
        <f>IFERROR(_xlfn.IFS(Table2[[#This Row],[Lender/Description]]="","",Table2[[#This Row],[Consolidate Debt?]]="",Table2[[#This Row],[Current Balance]],Table2[[#This Row],[Consolidate Debt?]]="Yes","$0",Table2[[#This Row],[Consolidate Debt?]]="No",Table2[[#This Row],[Current Balance]],H17="Partial",Table2[[#This Row],[Current Balance]]-I17)," ")</f>
        <v/>
      </c>
      <c r="K17" s="64" t="str">
        <f>IFERROR(_xlfn.IFS(Table2[[#This Row],[Consolidate Debt?]]="Yes",0,Table2[[#This Row],[Consolidate Debt?]]="No",Table2[[#This Row],[Current Monthly Payment]],Table2[[#This Row],[Consolidate Debt?]]="Partial","Enter amount in column L")," ")</f>
        <v xml:space="preserve"> </v>
      </c>
      <c r="L17" s="85"/>
      <c r="M17" s="40"/>
      <c r="N17" s="90" t="s">
        <v>229</v>
      </c>
      <c r="O17" s="244">
        <f>SUM(O13:O16)</f>
        <v>0</v>
      </c>
      <c r="P17" s="245"/>
      <c r="Q17" s="28"/>
      <c r="R17" s="41"/>
      <c r="S17" s="41">
        <f t="shared" si="2"/>
        <v>0</v>
      </c>
      <c r="T17" s="43"/>
      <c r="U17" s="22" t="s">
        <v>216</v>
      </c>
    </row>
    <row r="18" spans="2:24" ht="36" customHeight="1" x14ac:dyDescent="0.35">
      <c r="B18" s="84"/>
      <c r="C18" s="85"/>
      <c r="D18" s="85"/>
      <c r="E18" s="86"/>
      <c r="F18" s="87"/>
      <c r="G18" s="192" t="b">
        <f t="shared" si="4"/>
        <v>0</v>
      </c>
      <c r="H18" s="87"/>
      <c r="I18" s="85"/>
      <c r="J18" s="193" t="str">
        <f>IFERROR(_xlfn.IFS(Table2[[#This Row],[Lender/Description]]="","",Table2[[#This Row],[Consolidate Debt?]]="",Table2[[#This Row],[Current Balance]],Table2[[#This Row],[Consolidate Debt?]]="Yes","$0",Table2[[#This Row],[Consolidate Debt?]]="No",Table2[[#This Row],[Current Balance]],H18="Partial",Table2[[#This Row],[Current Balance]]-I18)," ")</f>
        <v/>
      </c>
      <c r="K18" s="64" t="str">
        <f>IFERROR(_xlfn.IFS(Table2[[#This Row],[Consolidate Debt?]]="Yes",0,Table2[[#This Row],[Consolidate Debt?]]="No",Table2[[#This Row],[Current Monthly Payment]],Table2[[#This Row],[Consolidate Debt?]]="Partial","Enter amount in column L")," ")</f>
        <v xml:space="preserve"> </v>
      </c>
      <c r="L18" s="85"/>
      <c r="M18" s="40"/>
      <c r="N18" s="94" t="s">
        <v>244</v>
      </c>
      <c r="O18" s="262">
        <f>SUM(O12,O17)</f>
        <v>0</v>
      </c>
      <c r="P18" s="263"/>
      <c r="Q18" s="30"/>
      <c r="R18" s="41"/>
      <c r="S18" s="41">
        <f t="shared" si="2"/>
        <v>0</v>
      </c>
      <c r="T18" s="44"/>
    </row>
    <row r="19" spans="2:24" s="22" customFormat="1" ht="36" customHeight="1" x14ac:dyDescent="0.35">
      <c r="B19" s="84"/>
      <c r="C19" s="85"/>
      <c r="D19" s="85"/>
      <c r="E19" s="86"/>
      <c r="F19" s="87"/>
      <c r="G19" s="192" t="b">
        <f t="shared" si="4"/>
        <v>0</v>
      </c>
      <c r="H19" s="87"/>
      <c r="I19" s="85"/>
      <c r="J19" s="193" t="str">
        <f>IFERROR(_xlfn.IFS(Table2[[#This Row],[Lender/Description]]="","",Table2[[#This Row],[Consolidate Debt?]]="",Table2[[#This Row],[Current Balance]],Table2[[#This Row],[Consolidate Debt?]]="Yes","$0",Table2[[#This Row],[Consolidate Debt?]]="No",Table2[[#This Row],[Current Balance]],H19="Partial",Table2[[#This Row],[Current Balance]]-I19)," ")</f>
        <v/>
      </c>
      <c r="K19" s="64" t="str">
        <f>IFERROR(_xlfn.IFS(Table2[[#This Row],[Consolidate Debt?]]="Yes",0,Table2[[#This Row],[Consolidate Debt?]]="No",Table2[[#This Row],[Current Monthly Payment]],Table2[[#This Row],[Consolidate Debt?]]="Partial","Enter amount in column L")," ")</f>
        <v xml:space="preserve"> </v>
      </c>
      <c r="L19" s="85"/>
      <c r="M19" s="40"/>
      <c r="N19" s="94" t="s">
        <v>4</v>
      </c>
      <c r="O19" s="260"/>
      <c r="P19" s="261"/>
      <c r="Q19" s="268"/>
      <c r="R19" s="269"/>
      <c r="S19" s="41">
        <f t="shared" si="2"/>
        <v>0</v>
      </c>
      <c r="T19" s="43"/>
    </row>
    <row r="20" spans="2:24" ht="36" customHeight="1" x14ac:dyDescent="0.35">
      <c r="B20" s="84"/>
      <c r="C20" s="85"/>
      <c r="D20" s="85"/>
      <c r="E20" s="86"/>
      <c r="F20" s="87"/>
      <c r="G20" s="192" t="b">
        <f t="shared" si="4"/>
        <v>0</v>
      </c>
      <c r="H20" s="87"/>
      <c r="I20" s="85"/>
      <c r="J20" s="193" t="str">
        <f>IFERROR(_xlfn.IFS(Table2[[#This Row],[Lender/Description]]="","",Table2[[#This Row],[Consolidate Debt?]]="",Table2[[#This Row],[Current Balance]],Table2[[#This Row],[Consolidate Debt?]]="Yes","$0",Table2[[#This Row],[Consolidate Debt?]]="No",Table2[[#This Row],[Current Balance]],H20="Partial",Table2[[#This Row],[Current Balance]]-I20)," ")</f>
        <v/>
      </c>
      <c r="K20" s="64" t="str">
        <f>IFERROR(_xlfn.IFS(Table2[[#This Row],[Consolidate Debt?]]="Yes",0,Table2[[#This Row],[Consolidate Debt?]]="No",Table2[[#This Row],[Current Monthly Payment]],Table2[[#This Row],[Consolidate Debt?]]="Partial","Enter amount in column L")," ")</f>
        <v xml:space="preserve"> </v>
      </c>
      <c r="L20" s="85"/>
      <c r="M20" s="40"/>
      <c r="N20" s="95" t="s">
        <v>159</v>
      </c>
      <c r="O20" s="260"/>
      <c r="P20" s="261"/>
      <c r="Q20" s="257"/>
      <c r="R20" s="258"/>
      <c r="S20" s="41">
        <f t="shared" si="2"/>
        <v>0</v>
      </c>
      <c r="T20" s="44"/>
    </row>
    <row r="21" spans="2:24" s="22" customFormat="1" ht="36" customHeight="1" x14ac:dyDescent="0.35">
      <c r="B21" s="84"/>
      <c r="C21" s="85"/>
      <c r="D21" s="85"/>
      <c r="E21" s="86"/>
      <c r="F21" s="87"/>
      <c r="G21" s="192" t="b">
        <f t="shared" si="4"/>
        <v>0</v>
      </c>
      <c r="H21" s="87"/>
      <c r="I21" s="85"/>
      <c r="J21" s="193" t="str">
        <f>IFERROR(_xlfn.IFS(Table2[[#This Row],[Lender/Description]]="","",Table2[[#This Row],[Consolidate Debt?]]="",Table2[[#This Row],[Current Balance]],Table2[[#This Row],[Consolidate Debt?]]="Yes","$0",Table2[[#This Row],[Consolidate Debt?]]="No",Table2[[#This Row],[Current Balance]],H21="Partial",Table2[[#This Row],[Current Balance]]-I21)," ")</f>
        <v/>
      </c>
      <c r="K21" s="64" t="str">
        <f>IFERROR(_xlfn.IFS(Table2[[#This Row],[Consolidate Debt?]]="Yes",0,Table2[[#This Row],[Consolidate Debt?]]="No",Table2[[#This Row],[Current Monthly Payment]],Table2[[#This Row],[Consolidate Debt?]]="Partial","Enter amount in column L")," ")</f>
        <v xml:space="preserve"> </v>
      </c>
      <c r="L21" s="85"/>
      <c r="M21" s="40"/>
      <c r="N21" s="95" t="s">
        <v>149</v>
      </c>
      <c r="O21" s="240" t="str">
        <f>IF(O20="Simple Interest",O19,IF(O20="Monthly",((1+((O19)/12))^12-1),IF(O20="Semi-Annually",((1+((O19)/2))^2-1),IF(O20="",""))))</f>
        <v/>
      </c>
      <c r="P21" s="241"/>
      <c r="Q21" s="62"/>
      <c r="R21" s="41"/>
      <c r="S21" s="41">
        <f t="shared" si="2"/>
        <v>0</v>
      </c>
      <c r="T21" s="43"/>
      <c r="X21" s="69"/>
    </row>
    <row r="22" spans="2:24" ht="36" customHeight="1" x14ac:dyDescent="0.35">
      <c r="B22" s="84"/>
      <c r="C22" s="85"/>
      <c r="D22" s="85"/>
      <c r="E22" s="86"/>
      <c r="F22" s="87"/>
      <c r="G22" s="192" t="b">
        <f t="shared" si="4"/>
        <v>0</v>
      </c>
      <c r="H22" s="87"/>
      <c r="I22" s="85"/>
      <c r="J22" s="193" t="str">
        <f>IFERROR(_xlfn.IFS(Table2[[#This Row],[Lender/Description]]="","",Table2[[#This Row],[Consolidate Debt?]]="",Table2[[#This Row],[Current Balance]],Table2[[#This Row],[Consolidate Debt?]]="Yes","$0",Table2[[#This Row],[Consolidate Debt?]]="No",Table2[[#This Row],[Current Balance]],H22="Partial",Table2[[#This Row],[Current Balance]]-I22)," ")</f>
        <v/>
      </c>
      <c r="K22" s="64" t="str">
        <f>IFERROR(_xlfn.IFS(Table2[[#This Row],[Consolidate Debt?]]="Yes",0,Table2[[#This Row],[Consolidate Debt?]]="No",Table2[[#This Row],[Current Monthly Payment]],Table2[[#This Row],[Consolidate Debt?]]="Partial","Enter amount in column L")," ")</f>
        <v xml:space="preserve"> </v>
      </c>
      <c r="L22" s="85"/>
      <c r="M22" s="40"/>
      <c r="N22" s="92" t="s">
        <v>157</v>
      </c>
      <c r="O22" s="254"/>
      <c r="P22" s="255"/>
      <c r="Q22" s="31"/>
      <c r="R22" s="41"/>
      <c r="S22" s="41">
        <f t="shared" si="2"/>
        <v>0</v>
      </c>
      <c r="T22" s="44"/>
      <c r="X22" s="70"/>
    </row>
    <row r="23" spans="2:24" ht="36" customHeight="1" x14ac:dyDescent="0.35">
      <c r="B23" s="84"/>
      <c r="C23" s="85"/>
      <c r="D23" s="85"/>
      <c r="E23" s="86"/>
      <c r="F23" s="87"/>
      <c r="G23" s="192" t="b">
        <f t="shared" ref="G23" si="5">IF(F23="Simple Interest",E23,IF(F23="Monthly",((1+((E23)/12))^12-1),IF(F23="Semi-Annually",((1+((E23)/2))^2-1),IF(F23="Quarterly",((1+((E23)/4))^4-1),IF(F23="No Interest",0)))))</f>
        <v>0</v>
      </c>
      <c r="H23" s="87"/>
      <c r="I23" s="85"/>
      <c r="J23" s="193" t="str">
        <f>IFERROR(_xlfn.IFS(Table2[[#This Row],[Lender/Description]]="","",Table2[[#This Row],[Consolidate Debt?]]="",Table2[[#This Row],[Current Balance]],Table2[[#This Row],[Consolidate Debt?]]="Yes","$0",Table2[[#This Row],[Consolidate Debt?]]="No",Table2[[#This Row],[Current Balance]],H23="Partial",Table2[[#This Row],[Current Balance]]-I23)," ")</f>
        <v/>
      </c>
      <c r="K23" s="64" t="str">
        <f>IFERROR(_xlfn.IFS(Table2[[#This Row],[Consolidate Debt?]]="Yes",0,Table2[[#This Row],[Consolidate Debt?]]="No",Table2[[#This Row],[Current Monthly Payment]],Table2[[#This Row],[Consolidate Debt?]]="Partial","Enter amount in column L")," ")</f>
        <v xml:space="preserve"> </v>
      </c>
      <c r="L23" s="85"/>
      <c r="M23" s="40"/>
      <c r="N23" s="90" t="s">
        <v>311</v>
      </c>
      <c r="O23" s="256"/>
      <c r="P23" s="256"/>
      <c r="Q23" s="116"/>
      <c r="R23" s="41"/>
      <c r="S23" s="41"/>
      <c r="T23" s="44"/>
      <c r="X23" s="70"/>
    </row>
    <row r="24" spans="2:24" ht="36" customHeight="1" x14ac:dyDescent="0.35">
      <c r="B24" s="84"/>
      <c r="C24" s="85"/>
      <c r="D24" s="85"/>
      <c r="E24" s="86"/>
      <c r="F24" s="87"/>
      <c r="G24" s="192" t="b">
        <f t="shared" si="4"/>
        <v>0</v>
      </c>
      <c r="H24" s="87"/>
      <c r="I24" s="85"/>
      <c r="J24" s="193" t="str">
        <f>IFERROR(_xlfn.IFS(Table2[[#This Row],[Lender/Description]]="","",Table2[[#This Row],[Consolidate Debt?]]="",Table2[[#This Row],[Current Balance]],Table2[[#This Row],[Consolidate Debt?]]="Yes","$0",Table2[[#This Row],[Consolidate Debt?]]="No",Table2[[#This Row],[Current Balance]],H24="Partial",Table2[[#This Row],[Current Balance]]-I24)," ")</f>
        <v/>
      </c>
      <c r="K24" s="64" t="str">
        <f>IFERROR(_xlfn.IFS(Table2[[#This Row],[Consolidate Debt?]]="Yes",0,Table2[[#This Row],[Consolidate Debt?]]="No",Table2[[#This Row],[Current Monthly Payment]],Table2[[#This Row],[Consolidate Debt?]]="Partial","Enter amount in column L")," ")</f>
        <v xml:space="preserve"> </v>
      </c>
      <c r="L24" s="85"/>
      <c r="M24" s="40"/>
      <c r="N24" s="96" t="s">
        <v>150</v>
      </c>
      <c r="O24" s="250" t="str">
        <f>IFERROR(_xlfn.IFS(O20="Simple Interest",O18*O19/12,O20="Semi-Annually",(O18*((Q10)/(1-(1+Q10)^-(O22*12)))),O20="Monthly",(O18*((Q12)/(1-(1+Q12)^-(O22*12)))))," ")</f>
        <v xml:space="preserve"> </v>
      </c>
      <c r="P24" s="251"/>
      <c r="Q24" s="26"/>
      <c r="R24" s="41"/>
      <c r="S24" s="41"/>
      <c r="T24" s="44"/>
    </row>
    <row r="25" spans="2:24" ht="36" customHeight="1" x14ac:dyDescent="0.35">
      <c r="B25" s="186"/>
      <c r="C25" s="187"/>
      <c r="D25" s="187"/>
      <c r="E25" s="188"/>
      <c r="F25" s="87"/>
      <c r="G25" s="192" t="b">
        <f>IF(F25="Simple Interest",E25,IF(F25="Monthly",((1+((E25)/12))^12-1),IF(F25="Semi-Annually",((1+((E25)/2))^2-1),IF(F25="Quarterly",((1+((E25)/4))^4-1),IF(F25="No Interest",0)))))</f>
        <v>0</v>
      </c>
      <c r="H25" s="87"/>
      <c r="I25" s="85"/>
      <c r="J25" s="193" t="str">
        <f>IFERROR(_xlfn.IFS(Table2[[#This Row],[Lender/Description]]="","",Table2[[#This Row],[Consolidate Debt?]]="",Table2[[#This Row],[Current Balance]],Table2[[#This Row],[Consolidate Debt?]]="Yes","$0",Table2[[#This Row],[Consolidate Debt?]]="No",Table2[[#This Row],[Current Balance]],H25="Partial",Table2[[#This Row],[Current Balance]]-I25)," ")</f>
        <v/>
      </c>
      <c r="K25" s="64" t="str">
        <f>IFERROR(_xlfn.IFS(Table2[[#This Row],[Consolidate Debt?]]="Yes",0,Table2[[#This Row],[Consolidate Debt?]]="No",Table2[[#This Row],[Current Monthly Payment]],Table2[[#This Row],[Consolidate Debt?]]="Partial","Enter amount in column L")," ")</f>
        <v xml:space="preserve"> </v>
      </c>
      <c r="L25" s="85"/>
      <c r="M25" s="40"/>
      <c r="N25" s="143" t="s">
        <v>246</v>
      </c>
      <c r="O25" s="252">
        <f>Calculations!C2</f>
        <v>0</v>
      </c>
      <c r="P25" s="253"/>
      <c r="Q25" s="26"/>
      <c r="R25" s="41"/>
      <c r="S25" s="41"/>
      <c r="T25" s="123"/>
    </row>
    <row r="26" spans="2:24" s="22" customFormat="1" ht="36" customHeight="1" x14ac:dyDescent="0.35">
      <c r="B26" s="84"/>
      <c r="C26" s="85"/>
      <c r="D26" s="85"/>
      <c r="E26" s="86"/>
      <c r="F26" s="87"/>
      <c r="G26" s="192" t="b">
        <f t="shared" si="4"/>
        <v>0</v>
      </c>
      <c r="H26" s="87"/>
      <c r="I26" s="85"/>
      <c r="J26" s="193" t="str">
        <f>IFERROR(_xlfn.IFS(Table2[[#This Row],[Lender/Description]]="","",Table2[[#This Row],[Consolidate Debt?]]="",Table2[[#This Row],[Current Balance]],Table2[[#This Row],[Consolidate Debt?]]="Yes","$0",Table2[[#This Row],[Consolidate Debt?]]="No",Table2[[#This Row],[Current Balance]],H26="Partial",Table2[[#This Row],[Current Balance]]-I26)," ")</f>
        <v/>
      </c>
      <c r="K26" s="64" t="str">
        <f>IFERROR(_xlfn.IFS(Table2[[#This Row],[Consolidate Debt?]]="Yes",0,Table2[[#This Row],[Consolidate Debt?]]="No",Table2[[#This Row],[Current Monthly Payment]],Table2[[#This Row],[Consolidate Debt?]]="Partial","Enter amount in column L")," ")</f>
        <v xml:space="preserve"> </v>
      </c>
      <c r="L26" s="85"/>
      <c r="M26" s="40"/>
      <c r="N26" s="247"/>
      <c r="O26" s="247"/>
      <c r="P26" s="247"/>
      <c r="Q26" s="27"/>
      <c r="R26" s="41">
        <f t="shared" ref="R26:R31" si="6">IFERROR((G26*C26),0)</f>
        <v>0</v>
      </c>
      <c r="S26" s="41">
        <f t="shared" ref="S26:S31" si="7">IFERROR((G26*J26),0)</f>
        <v>0</v>
      </c>
    </row>
    <row r="27" spans="2:24" ht="36" customHeight="1" x14ac:dyDescent="0.35">
      <c r="B27" s="84"/>
      <c r="C27" s="85"/>
      <c r="D27" s="85"/>
      <c r="E27" s="86"/>
      <c r="F27" s="87"/>
      <c r="G27" s="192" t="b">
        <f t="shared" si="4"/>
        <v>0</v>
      </c>
      <c r="H27" s="87"/>
      <c r="I27" s="85"/>
      <c r="J27" s="193" t="str">
        <f>IFERROR(_xlfn.IFS(Table2[[#This Row],[Lender/Description]]="","",Table2[[#This Row],[Consolidate Debt?]]="",Table2[[#This Row],[Current Balance]],Table2[[#This Row],[Consolidate Debt?]]="Yes","$0",Table2[[#This Row],[Consolidate Debt?]]="No",Table2[[#This Row],[Current Balance]],H27="Partial",Table2[[#This Row],[Current Balance]]-I27)," ")</f>
        <v/>
      </c>
      <c r="K27" s="64" t="str">
        <f>IFERROR(_xlfn.IFS(Table2[[#This Row],[Consolidate Debt?]]="Yes",0,Table2[[#This Row],[Consolidate Debt?]]="No",Table2[[#This Row],[Current Monthly Payment]],Table2[[#This Row],[Consolidate Debt?]]="Partial","Enter amount in column L")," ")</f>
        <v xml:space="preserve"> </v>
      </c>
      <c r="L27" s="85"/>
      <c r="M27" s="40"/>
      <c r="N27" s="246"/>
      <c r="O27" s="246"/>
      <c r="P27" s="246"/>
      <c r="Q27" s="32"/>
      <c r="R27" s="41">
        <f t="shared" si="6"/>
        <v>0</v>
      </c>
      <c r="S27" s="41">
        <f t="shared" si="7"/>
        <v>0</v>
      </c>
    </row>
    <row r="28" spans="2:24" s="22" customFormat="1" ht="36" customHeight="1" x14ac:dyDescent="0.35">
      <c r="B28" s="84"/>
      <c r="C28" s="85"/>
      <c r="D28" s="85"/>
      <c r="E28" s="86"/>
      <c r="F28" s="87"/>
      <c r="G28" s="192" t="b">
        <f t="shared" si="4"/>
        <v>0</v>
      </c>
      <c r="H28" s="87"/>
      <c r="I28" s="85"/>
      <c r="J28" s="193" t="str">
        <f>IFERROR(_xlfn.IFS(Table2[[#This Row],[Lender/Description]]="","",Table2[[#This Row],[Consolidate Debt?]]="",Table2[[#This Row],[Current Balance]],Table2[[#This Row],[Consolidate Debt?]]="Yes","$0",Table2[[#This Row],[Consolidate Debt?]]="No",Table2[[#This Row],[Current Balance]],H28="Partial",Table2[[#This Row],[Current Balance]]-I28)," ")</f>
        <v/>
      </c>
      <c r="K28" s="64" t="str">
        <f>IFERROR(_xlfn.IFS(Table2[[#This Row],[Consolidate Debt?]]="Yes",0,Table2[[#This Row],[Consolidate Debt?]]="No",Table2[[#This Row],[Current Monthly Payment]],Table2[[#This Row],[Consolidate Debt?]]="Partial","Enter amount in column L")," ")</f>
        <v xml:space="preserve"> </v>
      </c>
      <c r="L28" s="85"/>
      <c r="M28" s="40"/>
      <c r="N28" s="163"/>
      <c r="O28" s="248"/>
      <c r="P28" s="248"/>
      <c r="Q28" s="33"/>
      <c r="R28" s="41">
        <f t="shared" si="6"/>
        <v>0</v>
      </c>
      <c r="S28" s="41">
        <f t="shared" si="7"/>
        <v>0</v>
      </c>
    </row>
    <row r="29" spans="2:24" ht="36" customHeight="1" x14ac:dyDescent="0.35">
      <c r="B29" s="84"/>
      <c r="C29" s="85"/>
      <c r="D29" s="85"/>
      <c r="E29" s="86"/>
      <c r="F29" s="87"/>
      <c r="G29" s="192" t="b">
        <f t="shared" si="4"/>
        <v>0</v>
      </c>
      <c r="H29" s="87"/>
      <c r="I29" s="85"/>
      <c r="J29" s="193" t="str">
        <f>IFERROR(_xlfn.IFS(Table2[[#This Row],[Lender/Description]]="","",Table2[[#This Row],[Consolidate Debt?]]="",Table2[[#This Row],[Current Balance]],Table2[[#This Row],[Consolidate Debt?]]="Yes","$0",Table2[[#This Row],[Consolidate Debt?]]="No",Table2[[#This Row],[Current Balance]],H29="Partial",Table2[[#This Row],[Current Balance]]-I29)," ")</f>
        <v/>
      </c>
      <c r="K29" s="64" t="str">
        <f>IFERROR(_xlfn.IFS(Table2[[#This Row],[Consolidate Debt?]]="Yes",0,Table2[[#This Row],[Consolidate Debt?]]="No",Table2[[#This Row],[Current Monthly Payment]],Table2[[#This Row],[Consolidate Debt?]]="Partial","Enter amount in column L")," ")</f>
        <v xml:space="preserve"> </v>
      </c>
      <c r="L29" s="85"/>
      <c r="M29" s="40"/>
      <c r="N29" s="163"/>
      <c r="O29" s="249"/>
      <c r="P29" s="249"/>
      <c r="Q29" s="34"/>
      <c r="R29" s="41">
        <f t="shared" si="6"/>
        <v>0</v>
      </c>
      <c r="S29" s="41">
        <f t="shared" si="7"/>
        <v>0</v>
      </c>
    </row>
    <row r="30" spans="2:24" s="22" customFormat="1" ht="36" customHeight="1" x14ac:dyDescent="0.35">
      <c r="B30" s="84"/>
      <c r="C30" s="85"/>
      <c r="D30" s="85"/>
      <c r="E30" s="86"/>
      <c r="F30" s="87"/>
      <c r="G30" s="192" t="b">
        <f t="shared" si="4"/>
        <v>0</v>
      </c>
      <c r="H30" s="87"/>
      <c r="I30" s="85"/>
      <c r="J30" s="193" t="str">
        <f>IFERROR(_xlfn.IFS(Table2[[#This Row],[Lender/Description]]="","",Table2[[#This Row],[Consolidate Debt?]]="",Table2[[#This Row],[Current Balance]],Table2[[#This Row],[Consolidate Debt?]]="Yes","$0",Table2[[#This Row],[Consolidate Debt?]]="No",Table2[[#This Row],[Current Balance]],H30="Partial",Table2[[#This Row],[Current Balance]]-I30)," ")</f>
        <v/>
      </c>
      <c r="K30" s="64" t="str">
        <f>IFERROR(_xlfn.IFS(Table2[[#This Row],[Consolidate Debt?]]="Yes",0,Table2[[#This Row],[Consolidate Debt?]]="No",Table2[[#This Row],[Current Monthly Payment]],Table2[[#This Row],[Consolidate Debt?]]="Partial","Enter amount in column L")," ")</f>
        <v xml:space="preserve"> </v>
      </c>
      <c r="L30" s="85"/>
      <c r="M30" s="40"/>
      <c r="N30" s="163"/>
      <c r="O30" s="248"/>
      <c r="P30" s="248"/>
      <c r="Q30" s="33"/>
      <c r="R30" s="41">
        <f t="shared" si="6"/>
        <v>0</v>
      </c>
      <c r="S30" s="41">
        <f t="shared" si="7"/>
        <v>0</v>
      </c>
    </row>
    <row r="31" spans="2:24" ht="36" customHeight="1" x14ac:dyDescent="0.35">
      <c r="B31" s="84"/>
      <c r="C31" s="85"/>
      <c r="D31" s="85"/>
      <c r="E31" s="86"/>
      <c r="F31" s="87"/>
      <c r="G31" s="192" t="b">
        <f t="shared" si="4"/>
        <v>0</v>
      </c>
      <c r="H31" s="87"/>
      <c r="I31" s="85"/>
      <c r="J31" s="193" t="str">
        <f>IFERROR(_xlfn.IFS(Table2[[#This Row],[Lender/Description]]="","",Table2[[#This Row],[Consolidate Debt?]]="",Table2[[#This Row],[Current Balance]],Table2[[#This Row],[Consolidate Debt?]]="Yes","$0",Table2[[#This Row],[Consolidate Debt?]]="No",Table2[[#This Row],[Current Balance]],H31="Partial",Table2[[#This Row],[Current Balance]]-I31)," ")</f>
        <v/>
      </c>
      <c r="K31" s="64" t="str">
        <f>IFERROR(_xlfn.IFS(Table2[[#This Row],[Consolidate Debt?]]="Yes",0,Table2[[#This Row],[Consolidate Debt?]]="No",Table2[[#This Row],[Current Monthly Payment]],Table2[[#This Row],[Consolidate Debt?]]="Partial","Enter amount in column L")," ")</f>
        <v xml:space="preserve"> </v>
      </c>
      <c r="L31" s="85"/>
      <c r="M31" s="40"/>
      <c r="N31" s="163"/>
      <c r="O31" s="238"/>
      <c r="P31" s="238"/>
      <c r="Q31" s="35"/>
      <c r="R31" s="41">
        <f t="shared" si="6"/>
        <v>0</v>
      </c>
      <c r="S31" s="41">
        <f t="shared" si="7"/>
        <v>0</v>
      </c>
    </row>
    <row r="32" spans="2:24" ht="36" customHeight="1" x14ac:dyDescent="0.35">
      <c r="B32" s="84"/>
      <c r="C32" s="85"/>
      <c r="D32" s="85"/>
      <c r="E32" s="86"/>
      <c r="F32" s="87"/>
      <c r="G32" s="192" t="b">
        <f t="shared" si="4"/>
        <v>0</v>
      </c>
      <c r="H32" s="87"/>
      <c r="I32" s="85"/>
      <c r="J32" s="193" t="str">
        <f>IFERROR(_xlfn.IFS(Table2[[#This Row],[Lender/Description]]="","",Table2[[#This Row],[Consolidate Debt?]]="",Table2[[#This Row],[Current Balance]],Table2[[#This Row],[Consolidate Debt?]]="Yes","$0",Table2[[#This Row],[Consolidate Debt?]]="No",Table2[[#This Row],[Current Balance]],H32="Partial",Table2[[#This Row],[Current Balance]]-I32)," ")</f>
        <v/>
      </c>
      <c r="K32" s="64" t="str">
        <f>IFERROR(_xlfn.IFS(Table2[[#This Row],[Consolidate Debt?]]="Yes",0,Table2[[#This Row],[Consolidate Debt?]]="No",Table2[[#This Row],[Current Monthly Payment]],Table2[[#This Row],[Consolidate Debt?]]="Partial","Enter amount in column L")," ")</f>
        <v xml:space="preserve"> </v>
      </c>
      <c r="L32" s="85"/>
      <c r="M32" s="40"/>
      <c r="N32" s="163"/>
      <c r="O32" s="239"/>
      <c r="P32" s="239"/>
      <c r="Q32" s="36"/>
      <c r="R32" s="41"/>
      <c r="S32" s="41"/>
    </row>
    <row r="33" spans="2:18" x14ac:dyDescent="0.35">
      <c r="B33" s="45"/>
      <c r="C33" s="46"/>
      <c r="D33" s="46"/>
      <c r="E33" s="40"/>
      <c r="F33" s="40"/>
      <c r="G33" s="47"/>
      <c r="H33" s="47"/>
      <c r="I33" s="48"/>
      <c r="J33" s="71"/>
      <c r="K33" s="49"/>
      <c r="L33" s="48"/>
      <c r="M33" s="50"/>
      <c r="N33" s="20"/>
      <c r="O33" s="20"/>
      <c r="P33" s="20"/>
      <c r="Q33" s="20"/>
      <c r="R33" s="51"/>
    </row>
    <row r="34" spans="2:18" ht="14.25" customHeight="1" x14ac:dyDescent="0.35">
      <c r="B34" s="45"/>
      <c r="C34" s="46"/>
      <c r="D34" s="46"/>
      <c r="E34" s="38"/>
      <c r="F34" s="38"/>
      <c r="G34" s="47"/>
      <c r="H34" s="47"/>
      <c r="I34" s="48"/>
      <c r="J34" s="71"/>
      <c r="K34" s="49"/>
      <c r="L34" s="48"/>
      <c r="M34" s="50"/>
      <c r="R34" s="51"/>
    </row>
    <row r="35" spans="2:18" x14ac:dyDescent="0.35">
      <c r="B35" s="45"/>
      <c r="C35" s="46"/>
      <c r="D35" s="46"/>
      <c r="E35" s="38"/>
      <c r="F35" s="38"/>
      <c r="G35" s="47"/>
      <c r="H35" s="47"/>
      <c r="I35" s="48"/>
      <c r="J35" s="71"/>
      <c r="K35" s="49"/>
      <c r="L35" s="48"/>
      <c r="M35" s="50"/>
      <c r="N35" s="46"/>
      <c r="O35" s="46"/>
      <c r="P35" s="46"/>
      <c r="Q35" s="46"/>
      <c r="R35" s="51"/>
    </row>
    <row r="36" spans="2:18" x14ac:dyDescent="0.35">
      <c r="B36" s="45"/>
      <c r="C36" s="47"/>
      <c r="D36" s="38"/>
      <c r="E36" s="38"/>
      <c r="F36" s="38"/>
      <c r="G36" s="38"/>
      <c r="H36" s="38"/>
      <c r="I36" s="48"/>
      <c r="J36" s="71"/>
      <c r="K36" s="49"/>
      <c r="L36" s="48"/>
      <c r="M36" s="50"/>
      <c r="N36" s="46"/>
      <c r="O36" s="46"/>
      <c r="P36" s="46"/>
      <c r="Q36" s="46"/>
      <c r="R36" s="51"/>
    </row>
    <row r="37" spans="2:18" ht="25.25" customHeight="1" x14ac:dyDescent="0.35">
      <c r="B37" s="45"/>
      <c r="C37" s="47"/>
      <c r="D37" s="38"/>
      <c r="E37" s="38"/>
      <c r="F37" s="38"/>
      <c r="G37" s="38"/>
      <c r="H37" s="38"/>
      <c r="I37" s="48"/>
      <c r="J37" s="71"/>
      <c r="K37" s="49"/>
      <c r="L37" s="48"/>
      <c r="M37" s="50"/>
      <c r="N37" s="46"/>
      <c r="O37" s="46"/>
      <c r="P37" s="46"/>
      <c r="Q37" s="46"/>
      <c r="R37" s="54"/>
    </row>
    <row r="38" spans="2:18" ht="25.25" customHeight="1" x14ac:dyDescent="0.35">
      <c r="N38" s="51"/>
      <c r="O38" s="51"/>
      <c r="P38" s="51"/>
      <c r="Q38" s="51"/>
      <c r="R38" s="54"/>
    </row>
    <row r="39" spans="2:18" ht="25.25" customHeight="1" x14ac:dyDescent="0.35">
      <c r="N39" s="51"/>
      <c r="O39" s="51"/>
      <c r="P39" s="51"/>
      <c r="Q39" s="51"/>
      <c r="R39" s="57"/>
    </row>
    <row r="40" spans="2:18" ht="25.25" customHeight="1" x14ac:dyDescent="0.35">
      <c r="N40" s="51"/>
      <c r="O40" s="51"/>
      <c r="P40" s="51"/>
      <c r="Q40" s="51"/>
      <c r="R40" s="54"/>
    </row>
    <row r="41" spans="2:18" ht="25.25" customHeight="1" x14ac:dyDescent="0.35">
      <c r="N41" s="51"/>
      <c r="O41" s="51"/>
      <c r="P41" s="51"/>
      <c r="Q41" s="51"/>
      <c r="R41" s="52"/>
    </row>
    <row r="42" spans="2:18" ht="25.25" customHeight="1" x14ac:dyDescent="0.35">
      <c r="N42" s="51"/>
      <c r="O42" s="51"/>
      <c r="P42" s="51"/>
      <c r="Q42" s="51"/>
      <c r="R42" s="52"/>
    </row>
    <row r="43" spans="2:18" ht="25.25" customHeight="1" x14ac:dyDescent="0.35">
      <c r="N43" s="51"/>
      <c r="O43" s="51"/>
      <c r="P43" s="51"/>
      <c r="Q43" s="51"/>
    </row>
    <row r="44" spans="2:18" x14ac:dyDescent="0.35">
      <c r="N44" s="51"/>
      <c r="O44" s="51"/>
      <c r="P44" s="51"/>
      <c r="Q44" s="51"/>
    </row>
    <row r="45" spans="2:18" x14ac:dyDescent="0.35">
      <c r="N45" s="54"/>
      <c r="O45" s="51"/>
      <c r="P45" s="51"/>
      <c r="Q45" s="51"/>
    </row>
    <row r="46" spans="2:18" x14ac:dyDescent="0.35">
      <c r="N46" s="54"/>
      <c r="O46" s="51"/>
      <c r="P46" s="51"/>
      <c r="Q46" s="51"/>
    </row>
    <row r="47" spans="2:18" x14ac:dyDescent="0.35">
      <c r="E47" s="51"/>
      <c r="F47" s="51"/>
      <c r="G47" s="41"/>
      <c r="H47" s="41"/>
      <c r="I47" s="58"/>
      <c r="J47" s="73"/>
      <c r="L47" s="58"/>
      <c r="N47" s="54"/>
      <c r="O47" s="51"/>
      <c r="P47" s="51"/>
      <c r="Q47" s="51"/>
    </row>
    <row r="48" spans="2:18" x14ac:dyDescent="0.35">
      <c r="E48" s="51"/>
      <c r="F48" s="51"/>
      <c r="G48" s="41"/>
      <c r="H48" s="41"/>
      <c r="I48" s="58"/>
      <c r="J48" s="73"/>
      <c r="L48" s="58"/>
      <c r="N48" s="54"/>
      <c r="O48" s="51"/>
      <c r="P48" s="51"/>
      <c r="Q48" s="51"/>
    </row>
    <row r="49" spans="5:18" x14ac:dyDescent="0.35">
      <c r="E49" s="51"/>
      <c r="F49" s="51"/>
      <c r="G49" s="41"/>
      <c r="H49" s="41"/>
      <c r="I49" s="58"/>
      <c r="J49" s="73"/>
      <c r="L49" s="58"/>
      <c r="N49" s="59"/>
      <c r="O49" s="51"/>
      <c r="P49" s="51"/>
      <c r="Q49" s="51"/>
      <c r="R49" s="51"/>
    </row>
    <row r="50" spans="5:18" x14ac:dyDescent="0.35">
      <c r="E50" s="51"/>
      <c r="F50" s="51"/>
      <c r="G50" s="41"/>
      <c r="H50" s="41"/>
      <c r="I50" s="58"/>
      <c r="J50" s="73"/>
      <c r="L50" s="58"/>
      <c r="N50" s="60"/>
      <c r="O50" s="54"/>
      <c r="P50" s="54"/>
      <c r="Q50" s="54"/>
      <c r="R50" s="39"/>
    </row>
    <row r="51" spans="5:18" x14ac:dyDescent="0.35">
      <c r="E51" s="51"/>
      <c r="F51" s="51"/>
      <c r="G51" s="41"/>
      <c r="H51" s="41"/>
      <c r="I51" s="58"/>
      <c r="J51" s="73"/>
      <c r="L51" s="58"/>
      <c r="O51" s="54"/>
      <c r="P51" s="54"/>
      <c r="Q51" s="54"/>
    </row>
    <row r="52" spans="5:18" x14ac:dyDescent="0.35">
      <c r="O52" s="54"/>
      <c r="P52" s="54"/>
      <c r="Q52" s="54"/>
    </row>
    <row r="53" spans="5:18" x14ac:dyDescent="0.35">
      <c r="O53" s="61"/>
      <c r="P53" s="61"/>
      <c r="Q53" s="61"/>
    </row>
    <row r="54" spans="5:18" x14ac:dyDescent="0.35">
      <c r="O54" s="52"/>
      <c r="P54" s="52"/>
      <c r="Q54" s="52"/>
    </row>
    <row r="55" spans="5:18" x14ac:dyDescent="0.35">
      <c r="O55" s="52"/>
      <c r="P55" s="52"/>
      <c r="Q55" s="52"/>
    </row>
    <row r="60" spans="5:18" x14ac:dyDescent="0.35">
      <c r="N60" s="41"/>
    </row>
    <row r="61" spans="5:18" x14ac:dyDescent="0.35">
      <c r="N61" s="41"/>
    </row>
    <row r="62" spans="5:18" x14ac:dyDescent="0.35">
      <c r="N62" s="41"/>
      <c r="O62" s="39"/>
      <c r="P62" s="39"/>
      <c r="Q62" s="39"/>
    </row>
    <row r="63" spans="5:18" x14ac:dyDescent="0.35">
      <c r="N63" s="41"/>
      <c r="O63" s="39"/>
      <c r="P63" s="39"/>
      <c r="Q63" s="39"/>
    </row>
    <row r="64" spans="5:18" x14ac:dyDescent="0.35">
      <c r="N64" s="41"/>
    </row>
  </sheetData>
  <sheetProtection algorithmName="SHA-512" hashValue="mbLwwgbS1YrediK0OacBb/0DNT0/EpdjpS3iDqU2av1M0tkkSgIxL9sM3gp0aOMJ3GIXvFJ4q/rHy5SDgiKwvA==" saltValue="4p3lZU0ODefxr6c39Ap1mA==" spinCount="100000" sheet="1" objects="1" scenarios="1"/>
  <mergeCells count="27">
    <mergeCell ref="Q20:R20"/>
    <mergeCell ref="N1:Q1"/>
    <mergeCell ref="O20:P20"/>
    <mergeCell ref="O19:P19"/>
    <mergeCell ref="O18:P18"/>
    <mergeCell ref="O10:P10"/>
    <mergeCell ref="O13:P13"/>
    <mergeCell ref="N9:P9"/>
    <mergeCell ref="O16:P16"/>
    <mergeCell ref="O17:P17"/>
    <mergeCell ref="O15:P15"/>
    <mergeCell ref="O14:P14"/>
    <mergeCell ref="Q19:R19"/>
    <mergeCell ref="O31:P31"/>
    <mergeCell ref="O32:P32"/>
    <mergeCell ref="O21:P21"/>
    <mergeCell ref="O11:P11"/>
    <mergeCell ref="O12:P12"/>
    <mergeCell ref="N27:P27"/>
    <mergeCell ref="N26:P26"/>
    <mergeCell ref="O30:P30"/>
    <mergeCell ref="O29:P29"/>
    <mergeCell ref="O28:P28"/>
    <mergeCell ref="O24:P24"/>
    <mergeCell ref="O25:P25"/>
    <mergeCell ref="O22:P22"/>
    <mergeCell ref="O23:P23"/>
  </mergeCells>
  <conditionalFormatting sqref="G33:H1048576 G1:G32">
    <cfRule type="cellIs" dxfId="46" priority="206" operator="equal">
      <formula>FALSE</formula>
    </cfRule>
  </conditionalFormatting>
  <conditionalFormatting sqref="I5 O10:P10 O18:O22 O13:P13 O11 O14:O16 O24:O25 O17 O12">
    <cfRule type="cellIs" dxfId="45" priority="204" operator="equal">
      <formula>0</formula>
    </cfRule>
  </conditionalFormatting>
  <conditionalFormatting sqref="I7">
    <cfRule type="cellIs" dxfId="44" priority="203" operator="equal">
      <formula>0</formula>
    </cfRule>
  </conditionalFormatting>
  <conditionalFormatting sqref="O6:O7 P7">
    <cfRule type="cellIs" dxfId="43" priority="200" operator="equal">
      <formula>0</formula>
    </cfRule>
  </conditionalFormatting>
  <conditionalFormatting sqref="O3:Q7">
    <cfRule type="cellIs" dxfId="42" priority="71" operator="equal">
      <formula>0</formula>
    </cfRule>
  </conditionalFormatting>
  <conditionalFormatting sqref="Q3">
    <cfRule type="expression" dxfId="41" priority="12">
      <formula>$P$3=0</formula>
    </cfRule>
  </conditionalFormatting>
  <dataValidations count="2">
    <dataValidation type="custom" allowBlank="1" showInputMessage="1" showErrorMessage="1" error="Input not a number. Please enter a valid number." sqref="P13 O19 O28:O30 L2:L32 O22 C2:E32 O13:O16 I2:I32" xr:uid="{6A09B1FF-C580-4FDA-B527-7B6F9536ADC6}">
      <formula1>ISNUMBER(C2)</formula1>
    </dataValidation>
    <dataValidation type="custom" allowBlank="1" showInputMessage="1" showErrorMessage="1" errorTitle="Input Not a Number." error="Please enter a valid number." sqref="O11:P11 O23:P23" xr:uid="{766C7DA0-26DD-4E7D-9129-0FCE06C903D5}">
      <formula1>ISNUMBER(O11)</formula1>
    </dataValidation>
  </dataValidations>
  <printOptions horizontalCentered="1"/>
  <pageMargins left="0" right="0" top="0.10433070899999999" bottom="0.10433070899999999" header="0.31496062992126" footer="6.4960630000000005E-2"/>
  <pageSetup scale="46" orientation="landscape" r:id="rId1"/>
  <rowBreaks count="1" manualBreakCount="1">
    <brk id="32" min="1" max="17" man="1"/>
  </rowBreaks>
  <colBreaks count="1" manualBreakCount="1">
    <brk id="17" max="31" man="1"/>
  </colBreaks>
  <legacyDrawing r:id="rId2"/>
  <tableParts count="2">
    <tablePart r:id="rId3"/>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FD7E5D84-47C9-46DC-85D6-8E48C7EEB5C3}">
          <x14:formula1>
            <xm:f>Dropdowns!$B$3:$B$8</xm:f>
          </x14:formula1>
          <xm:sqref>O20 Q19</xm:sqref>
        </x14:dataValidation>
        <x14:dataValidation type="list" allowBlank="1" showInputMessage="1" showErrorMessage="1" xr:uid="{F93FB68F-E0E1-4CF0-82BD-DC6C21F92BE1}">
          <x14:formula1>
            <xm:f>Dropdowns!$C$3:$C$5</xm:f>
          </x14:formula1>
          <xm:sqref>H2:H32</xm:sqref>
        </x14:dataValidation>
        <x14:dataValidation type="list" allowBlank="1" showInputMessage="1" showErrorMessage="1" xr:uid="{168EEE06-2585-46AA-986C-C9A4316843E1}">
          <x14:formula1>
            <xm:f>Dropdowns!$B$3:$B$6</xm:f>
          </x14:formula1>
          <xm:sqref>F2:F32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F657D-2C58-4195-8E19-875893A7F026}">
  <sheetPr codeName="Sheet3"/>
  <dimension ref="A1:L13"/>
  <sheetViews>
    <sheetView showGridLines="0" showRowColHeaders="0" zoomScale="70" zoomScaleNormal="70" workbookViewId="0"/>
  </sheetViews>
  <sheetFormatPr defaultColWidth="8.81640625" defaultRowHeight="14.5" x14ac:dyDescent="0.35"/>
  <cols>
    <col min="2" max="5" width="25.1796875" customWidth="1"/>
  </cols>
  <sheetData>
    <row r="1" spans="1:12" ht="18" x14ac:dyDescent="0.4">
      <c r="A1" s="107"/>
      <c r="B1" s="271" t="s">
        <v>210</v>
      </c>
      <c r="C1" s="271"/>
      <c r="D1" s="271"/>
      <c r="E1" s="271"/>
      <c r="F1" s="107"/>
      <c r="G1" s="107"/>
      <c r="H1" s="109"/>
      <c r="I1" s="107"/>
      <c r="J1" s="107"/>
      <c r="K1" s="107"/>
      <c r="L1" s="107"/>
    </row>
    <row r="2" spans="1:12" ht="17.5" x14ac:dyDescent="0.35">
      <c r="A2" s="107"/>
      <c r="B2" s="108"/>
      <c r="C2" s="108"/>
      <c r="D2" s="108"/>
      <c r="E2" s="108"/>
      <c r="F2" s="107"/>
      <c r="G2" s="107"/>
      <c r="H2" s="109"/>
      <c r="I2" s="107"/>
      <c r="J2" s="107"/>
      <c r="K2" s="107"/>
      <c r="L2" s="107"/>
    </row>
    <row r="3" spans="1:12" ht="75.75" customHeight="1" x14ac:dyDescent="0.35">
      <c r="A3" s="110"/>
      <c r="B3" s="272" t="str">
        <f>"Before you consolidated, your total debt was "&amp;TEXT(C9,"$###,###.00")&amp;" and you had a blended interest rate of "&amp;TEXT(C12,"###.00%")&amp;". This equalled to "&amp;TEXT(C13,"$###,###.00")&amp;" of interest paid per year."</f>
        <v>Before you consolidated, your total debt was $.00 and you had a blended interest rate of  . This equalled to   of interest paid per year.</v>
      </c>
      <c r="C3" s="272"/>
      <c r="D3" s="272"/>
      <c r="E3" s="272"/>
      <c r="F3" s="107"/>
      <c r="G3" s="107"/>
      <c r="H3" s="109"/>
      <c r="I3" s="107"/>
      <c r="J3" s="107"/>
      <c r="K3" s="107"/>
      <c r="L3" s="107"/>
    </row>
    <row r="4" spans="1:12" ht="75.75" customHeight="1" x14ac:dyDescent="0.35">
      <c r="A4" s="107"/>
      <c r="B4" s="272" t="str">
        <f>"You were making monthly payments of  "&amp;TEXT(C10,"$###,###.00")&amp;" which equalled to "&amp;TEXT(C11,"$###,###.00")&amp;" paid towards your debt per year."</f>
        <v>You were making monthly payments of  $.00 which equalled to $.00 paid towards your debt per year.</v>
      </c>
      <c r="C4" s="272"/>
      <c r="D4" s="272"/>
      <c r="E4" s="272"/>
      <c r="F4" s="107"/>
      <c r="G4" s="107"/>
      <c r="H4" s="109"/>
      <c r="I4" s="107"/>
      <c r="J4" s="107"/>
      <c r="K4" s="107"/>
      <c r="L4" s="107"/>
    </row>
    <row r="5" spans="1:12" ht="75.75" customHeight="1" x14ac:dyDescent="0.35">
      <c r="A5" s="107"/>
      <c r="B5" s="272" t="str">
        <f>IFERROR(("Now that you have consolidated your debt, you have a new total debt of "&amp;TEXT(D9,"$###,###.00")&amp;". And, your new blended interest rate is "&amp;TEXT(D12,"###.00%")&amp;". A "&amp;IF(E12&lt;0,"decrease","increase")&amp;" of the interest you pay on your debt of "&amp;TEXT(ABS(E12),"###.00%")&amp;"."),"No debts consolidated.")</f>
        <v>No debts consolidated.</v>
      </c>
      <c r="C5" s="272"/>
      <c r="D5" s="272"/>
      <c r="E5" s="272"/>
      <c r="F5" s="107"/>
      <c r="G5" s="107"/>
      <c r="H5" s="109"/>
      <c r="I5" s="107"/>
      <c r="J5" s="107"/>
      <c r="K5" s="107"/>
      <c r="L5" s="107"/>
    </row>
    <row r="6" spans="1:12" ht="75.75" customHeight="1" x14ac:dyDescent="0.35">
      <c r="A6" s="107"/>
      <c r="B6" s="272" t="str">
        <f>"Even though your debt increased by "&amp;TEXT(E9,"$###,###.00")&amp;", the interest you pay per year is now "&amp;TEXT(D13,"$###,###.00")&amp;"."</f>
        <v>Even though your debt increased by $.00, the interest you pay per year is now  .</v>
      </c>
      <c r="C6" s="272"/>
      <c r="D6" s="272"/>
      <c r="E6" s="272"/>
      <c r="F6" s="107"/>
      <c r="G6" s="107"/>
      <c r="H6" s="109"/>
      <c r="I6" s="107"/>
      <c r="J6" s="107"/>
      <c r="K6" s="107"/>
      <c r="L6" s="107"/>
    </row>
    <row r="7" spans="1:12" ht="59.25" customHeight="1" x14ac:dyDescent="0.35">
      <c r="A7" s="108"/>
      <c r="B7" s="270" t="str">
        <f>IFERROR(("You now make monthly payments of "&amp;TEXT(D10,"$###,###.00")&amp;" which is "&amp;TEXT(ABS(E10),"$###,###.00")&amp;IF(E10&lt;0," less"," more")&amp;" than before. And you will pay "&amp;TEXT(ABS(E11),"$###,###.00")&amp;IF(E11&lt;0," less"," more")&amp;" per year."),"No debts were consolidated, therefore no new payments are shown.")</f>
        <v>No debts were consolidated, therefore no new payments are shown.</v>
      </c>
      <c r="C7" s="270"/>
      <c r="D7" s="270"/>
      <c r="E7" s="270"/>
      <c r="F7" s="107"/>
      <c r="G7" s="107"/>
      <c r="H7" s="109"/>
      <c r="I7" s="107"/>
      <c r="J7" s="107"/>
      <c r="K7" s="107"/>
      <c r="L7" s="107"/>
    </row>
    <row r="8" spans="1:12" ht="30.75" customHeight="1" x14ac:dyDescent="0.35">
      <c r="A8" s="111"/>
      <c r="B8" s="37" t="s">
        <v>24</v>
      </c>
      <c r="C8" s="83" t="s">
        <v>6</v>
      </c>
      <c r="D8" s="83" t="s">
        <v>7</v>
      </c>
      <c r="E8" s="83" t="s">
        <v>8</v>
      </c>
      <c r="F8" s="107"/>
      <c r="G8" s="107"/>
      <c r="H8" s="112"/>
      <c r="I8" s="113"/>
      <c r="J8" s="113"/>
      <c r="K8" s="113"/>
      <c r="L8" s="107"/>
    </row>
    <row r="9" spans="1:12" ht="30.75" customHeight="1" x14ac:dyDescent="0.35">
      <c r="A9" s="111"/>
      <c r="B9" s="115" t="s">
        <v>9</v>
      </c>
      <c r="C9" s="199">
        <f>IFERROR('Consolidated Debts'!O3," ")</f>
        <v>0</v>
      </c>
      <c r="D9" s="199">
        <f>IFERROR('Consolidated Debts'!P3," ")</f>
        <v>0</v>
      </c>
      <c r="E9" s="199">
        <f>IFERROR(D9-C9," ")</f>
        <v>0</v>
      </c>
      <c r="F9" s="107"/>
      <c r="G9" s="107"/>
      <c r="H9" s="112"/>
      <c r="I9" s="113"/>
      <c r="J9" s="113"/>
      <c r="K9" s="113"/>
      <c r="L9" s="107"/>
    </row>
    <row r="10" spans="1:12" ht="30.75" customHeight="1" x14ac:dyDescent="0.35">
      <c r="A10" s="111"/>
      <c r="B10" s="115" t="s">
        <v>10</v>
      </c>
      <c r="C10" s="199">
        <f>'Consolidated Debts'!O4</f>
        <v>0</v>
      </c>
      <c r="D10" s="199" t="str">
        <f>IFERROR('Consolidated Debts'!P4," ")</f>
        <v xml:space="preserve"> </v>
      </c>
      <c r="E10" s="200" t="str">
        <f>IFERROR(D10-C10," ")</f>
        <v xml:space="preserve"> </v>
      </c>
      <c r="F10" s="107"/>
      <c r="G10" s="107"/>
      <c r="H10" s="112"/>
      <c r="I10" s="113"/>
      <c r="J10" s="113"/>
      <c r="K10" s="113"/>
      <c r="L10" s="107"/>
    </row>
    <row r="11" spans="1:12" ht="30.75" customHeight="1" x14ac:dyDescent="0.35">
      <c r="A11" s="111"/>
      <c r="B11" s="115" t="s">
        <v>11</v>
      </c>
      <c r="C11" s="199">
        <f>IFERROR('Consolidated Debts'!O5," ")</f>
        <v>0</v>
      </c>
      <c r="D11" s="199" t="str">
        <f>IFERROR('Consolidated Debts'!P5," ")</f>
        <v xml:space="preserve"> </v>
      </c>
      <c r="E11" s="200" t="str">
        <f>IFERROR(D11-C11," ")</f>
        <v xml:space="preserve"> </v>
      </c>
      <c r="F11" s="107"/>
      <c r="G11" s="107"/>
      <c r="H11" s="112"/>
      <c r="I11" s="114"/>
      <c r="J11" s="114"/>
      <c r="K11" s="114"/>
      <c r="L11" s="107"/>
    </row>
    <row r="12" spans="1:12" ht="30.75" customHeight="1" x14ac:dyDescent="0.35">
      <c r="A12" s="111"/>
      <c r="B12" s="115" t="s">
        <v>12</v>
      </c>
      <c r="C12" s="201" t="str">
        <f>IFERROR('Consolidated Debts'!O6," ")</f>
        <v xml:space="preserve"> </v>
      </c>
      <c r="D12" s="201" t="str">
        <f>IFERROR('Consolidated Debts'!P6," ")</f>
        <v xml:space="preserve"> </v>
      </c>
      <c r="E12" s="202" t="str">
        <f>IFERROR(D12-C12," ")</f>
        <v xml:space="preserve"> </v>
      </c>
      <c r="F12" s="107"/>
      <c r="G12" s="107"/>
      <c r="H12" s="112"/>
      <c r="I12" s="113"/>
      <c r="J12" s="113"/>
      <c r="K12" s="113"/>
      <c r="L12" s="107"/>
    </row>
    <row r="13" spans="1:12" ht="30.75" customHeight="1" x14ac:dyDescent="0.35">
      <c r="A13" s="111"/>
      <c r="B13" s="115" t="s">
        <v>13</v>
      </c>
      <c r="C13" s="199" t="str">
        <f>IFERROR(C9*C12," ")</f>
        <v xml:space="preserve"> </v>
      </c>
      <c r="D13" s="199" t="str">
        <f>IFERROR(D9*D12," ")</f>
        <v xml:space="preserve"> </v>
      </c>
      <c r="E13" s="200" t="str">
        <f>IFERROR(D13-C13," ")</f>
        <v xml:space="preserve"> </v>
      </c>
      <c r="F13" s="107"/>
      <c r="G13" s="107"/>
      <c r="H13" s="109"/>
      <c r="I13" s="107"/>
      <c r="J13" s="107"/>
      <c r="K13" s="107"/>
      <c r="L13" s="107"/>
    </row>
  </sheetData>
  <sheetProtection algorithmName="SHA-512" hashValue="IZT/VXW+fiKW3HbcpLTz1VNsmBUQhE9i17xU1wuoRF5XB1twQG6Ls9bmWAE9s+22oCwwplxb0MtBkX8IuQbjKA==" saltValue="W4HJ6HkPQ+09L+jZpF5w/A==" spinCount="100000" sheet="1" objects="1" scenarios="1"/>
  <mergeCells count="6">
    <mergeCell ref="B7:E7"/>
    <mergeCell ref="B1:E1"/>
    <mergeCell ref="B3:E3"/>
    <mergeCell ref="B4:E4"/>
    <mergeCell ref="B5:E5"/>
    <mergeCell ref="B6:E6"/>
  </mergeCells>
  <conditionalFormatting sqref="K8:K12">
    <cfRule type="cellIs" dxfId="22" priority="5" operator="greaterThan">
      <formula>0</formula>
    </cfRule>
  </conditionalFormatting>
  <conditionalFormatting sqref="K9:K12">
    <cfRule type="cellIs" dxfId="21" priority="4" operator="lessThan">
      <formula>0</formula>
    </cfRule>
  </conditionalFormatting>
  <conditionalFormatting sqref="E9:E13">
    <cfRule type="cellIs" dxfId="20" priority="2" operator="lessThan">
      <formula>0</formula>
    </cfRule>
    <cfRule type="cellIs" dxfId="19" priority="3" operator="greaterThan">
      <formula>0</formula>
    </cfRule>
  </conditionalFormatting>
  <conditionalFormatting sqref="C9:E13">
    <cfRule type="cellIs" dxfId="18" priority="1" operator="equal">
      <formula>0</formula>
    </cfRule>
  </conditionalFormatting>
  <pageMargins left="0.7" right="0.7" top="0.75" bottom="0.75" header="0.3" footer="0.3"/>
  <pageSetup scale="82"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C4A17-D62B-4B2D-8FD6-E71AB571425D}">
  <sheetPr codeName="Sheet4"/>
  <dimension ref="B1:T48"/>
  <sheetViews>
    <sheetView showGridLines="0" showRowColHeaders="0" zoomScale="60" zoomScaleNormal="60" zoomScaleSheetLayoutView="70" workbookViewId="0">
      <pane ySplit="1" topLeftCell="A2" activePane="bottomLeft" state="frozen"/>
      <selection activeCell="D25" sqref="D25:AB25"/>
      <selection pane="bottomLeft"/>
    </sheetView>
  </sheetViews>
  <sheetFormatPr defaultColWidth="8.81640625" defaultRowHeight="14.5" x14ac:dyDescent="0.35"/>
  <cols>
    <col min="1" max="1" width="5.1796875" style="20" customWidth="1"/>
    <col min="2" max="2" width="1.81640625" style="20" customWidth="1"/>
    <col min="3" max="3" width="33.81640625" style="52" customWidth="1"/>
    <col min="4" max="5" width="15.81640625" style="53" customWidth="1"/>
    <col min="6" max="6" width="28.36328125" style="53" customWidth="1"/>
    <col min="7" max="7" width="8.1796875" style="53" customWidth="1"/>
    <col min="8" max="9" width="13.453125" style="53" customWidth="1"/>
    <col min="10" max="10" width="28.36328125" style="53" customWidth="1"/>
    <col min="11" max="11" width="8.54296875" style="53" customWidth="1"/>
    <col min="12" max="13" width="13.453125" style="53" customWidth="1"/>
    <col min="14" max="14" width="28.36328125" style="53" customWidth="1"/>
    <col min="15" max="15" width="8.54296875" style="53" customWidth="1"/>
    <col min="16" max="17" width="13.453125" style="53" customWidth="1"/>
    <col min="18" max="18" width="8.81640625" style="20"/>
    <col min="19" max="19" width="8.81640625" style="20" customWidth="1"/>
    <col min="20" max="20" width="10.1796875" style="20" customWidth="1"/>
    <col min="21" max="16384" width="8.81640625" style="20"/>
  </cols>
  <sheetData>
    <row r="1" spans="2:20" ht="36" customHeight="1" x14ac:dyDescent="0.35">
      <c r="B1" s="40"/>
      <c r="C1" s="273" t="s">
        <v>245</v>
      </c>
      <c r="D1" s="274"/>
      <c r="E1" s="275"/>
      <c r="F1" s="276" t="s">
        <v>233</v>
      </c>
      <c r="G1" s="277"/>
      <c r="H1" s="277"/>
      <c r="I1" s="278"/>
      <c r="J1" s="276" t="s">
        <v>234</v>
      </c>
      <c r="K1" s="277"/>
      <c r="L1" s="277"/>
      <c r="M1" s="278"/>
      <c r="N1" s="276" t="s">
        <v>235</v>
      </c>
      <c r="O1" s="277"/>
      <c r="P1" s="277"/>
      <c r="Q1" s="278"/>
    </row>
    <row r="2" spans="2:20" s="22" customFormat="1" ht="42" customHeight="1" x14ac:dyDescent="0.35">
      <c r="B2" s="40"/>
      <c r="C2" s="121" t="s">
        <v>231</v>
      </c>
      <c r="D2" s="284">
        <f>'Consolidated Debts'!O10</f>
        <v>0</v>
      </c>
      <c r="E2" s="285"/>
      <c r="F2" s="287" t="s">
        <v>231</v>
      </c>
      <c r="G2" s="288"/>
      <c r="H2" s="281"/>
      <c r="I2" s="282"/>
      <c r="J2" s="287" t="s">
        <v>231</v>
      </c>
      <c r="K2" s="288"/>
      <c r="L2" s="281"/>
      <c r="M2" s="282"/>
      <c r="N2" s="287" t="s">
        <v>231</v>
      </c>
      <c r="O2" s="288"/>
      <c r="P2" s="298"/>
      <c r="Q2" s="299"/>
    </row>
    <row r="3" spans="2:20" s="22" customFormat="1" ht="48" customHeight="1" x14ac:dyDescent="0.35">
      <c r="B3" s="40"/>
      <c r="C3" s="121" t="s">
        <v>243</v>
      </c>
      <c r="D3" s="284">
        <f>'Consolidated Debts'!O11</f>
        <v>0</v>
      </c>
      <c r="E3" s="285"/>
      <c r="F3" s="286" t="s">
        <v>243</v>
      </c>
      <c r="G3" s="287"/>
      <c r="H3" s="281"/>
      <c r="I3" s="282"/>
      <c r="J3" s="286" t="s">
        <v>243</v>
      </c>
      <c r="K3" s="287"/>
      <c r="L3" s="281"/>
      <c r="M3" s="282"/>
      <c r="N3" s="286" t="s">
        <v>243</v>
      </c>
      <c r="O3" s="287"/>
      <c r="P3" s="281"/>
      <c r="Q3" s="282"/>
    </row>
    <row r="4" spans="2:20" ht="43.75" customHeight="1" x14ac:dyDescent="0.4">
      <c r="B4" s="40"/>
      <c r="C4" s="125" t="s">
        <v>232</v>
      </c>
      <c r="D4" s="284">
        <f>'Consolidated Debts'!O12</f>
        <v>0</v>
      </c>
      <c r="E4" s="285"/>
      <c r="F4" s="290" t="s">
        <v>232</v>
      </c>
      <c r="G4" s="291"/>
      <c r="H4" s="244">
        <f>SUM(H2:H3)</f>
        <v>0</v>
      </c>
      <c r="I4" s="283"/>
      <c r="J4" s="290" t="s">
        <v>232</v>
      </c>
      <c r="K4" s="291"/>
      <c r="L4" s="244">
        <f>SUM(L2:L3)</f>
        <v>0</v>
      </c>
      <c r="M4" s="283"/>
      <c r="N4" s="290" t="s">
        <v>232</v>
      </c>
      <c r="O4" s="291"/>
      <c r="P4" s="296">
        <f>SUM(P2:P3)</f>
        <v>0</v>
      </c>
      <c r="Q4" s="297"/>
    </row>
    <row r="5" spans="2:20" s="22" customFormat="1" ht="36" customHeight="1" x14ac:dyDescent="0.35">
      <c r="B5" s="40"/>
      <c r="C5" s="121" t="s">
        <v>147</v>
      </c>
      <c r="D5" s="284">
        <f>'Consolidated Debts'!O13</f>
        <v>0</v>
      </c>
      <c r="E5" s="285"/>
      <c r="F5" s="290" t="s">
        <v>147</v>
      </c>
      <c r="G5" s="291"/>
      <c r="H5" s="304">
        <v>0</v>
      </c>
      <c r="I5" s="305"/>
      <c r="J5" s="290" t="s">
        <v>147</v>
      </c>
      <c r="K5" s="291"/>
      <c r="L5" s="292"/>
      <c r="M5" s="293"/>
      <c r="N5" s="290" t="s">
        <v>147</v>
      </c>
      <c r="O5" s="291"/>
      <c r="P5" s="294"/>
      <c r="Q5" s="295"/>
    </row>
    <row r="6" spans="2:20" ht="36" customHeight="1" x14ac:dyDescent="0.35">
      <c r="B6" s="40"/>
      <c r="C6" s="121" t="s">
        <v>148</v>
      </c>
      <c r="D6" s="284">
        <f>'Consolidated Debts'!O14</f>
        <v>0</v>
      </c>
      <c r="E6" s="285"/>
      <c r="F6" s="289" t="s">
        <v>148</v>
      </c>
      <c r="G6" s="280"/>
      <c r="H6" s="304"/>
      <c r="I6" s="305"/>
      <c r="J6" s="289" t="s">
        <v>148</v>
      </c>
      <c r="K6" s="280"/>
      <c r="L6" s="292">
        <v>0</v>
      </c>
      <c r="M6" s="293"/>
      <c r="N6" s="289" t="s">
        <v>148</v>
      </c>
      <c r="O6" s="280"/>
      <c r="P6" s="294"/>
      <c r="Q6" s="295"/>
    </row>
    <row r="7" spans="2:20" s="22" customFormat="1" ht="36" customHeight="1" x14ac:dyDescent="0.35">
      <c r="B7" s="40"/>
      <c r="C7" s="121" t="s">
        <v>230</v>
      </c>
      <c r="D7" s="284">
        <f>'Consolidated Debts'!O15</f>
        <v>0</v>
      </c>
      <c r="E7" s="285"/>
      <c r="F7" s="289" t="s">
        <v>230</v>
      </c>
      <c r="G7" s="280"/>
      <c r="H7" s="304"/>
      <c r="I7" s="305"/>
      <c r="J7" s="289" t="s">
        <v>230</v>
      </c>
      <c r="K7" s="280"/>
      <c r="L7" s="292"/>
      <c r="M7" s="293"/>
      <c r="N7" s="289" t="s">
        <v>230</v>
      </c>
      <c r="O7" s="280"/>
      <c r="P7" s="294"/>
      <c r="Q7" s="295"/>
    </row>
    <row r="8" spans="2:20" ht="36" customHeight="1" x14ac:dyDescent="0.35">
      <c r="B8" s="40"/>
      <c r="C8" s="121" t="s">
        <v>160</v>
      </c>
      <c r="D8" s="284">
        <f>'Consolidated Debts'!O16</f>
        <v>0</v>
      </c>
      <c r="E8" s="285"/>
      <c r="F8" s="289" t="s">
        <v>160</v>
      </c>
      <c r="G8" s="280"/>
      <c r="H8" s="304"/>
      <c r="I8" s="305"/>
      <c r="J8" s="289" t="s">
        <v>160</v>
      </c>
      <c r="K8" s="280"/>
      <c r="L8" s="292"/>
      <c r="M8" s="293"/>
      <c r="N8" s="289" t="s">
        <v>160</v>
      </c>
      <c r="O8" s="280"/>
      <c r="P8" s="294"/>
      <c r="Q8" s="295"/>
    </row>
    <row r="9" spans="2:20" ht="36" customHeight="1" x14ac:dyDescent="0.35">
      <c r="B9" s="40"/>
      <c r="C9" s="121" t="s">
        <v>229</v>
      </c>
      <c r="D9" s="284">
        <f>'Consolidated Debts'!O17</f>
        <v>0</v>
      </c>
      <c r="E9" s="285"/>
      <c r="F9" s="279" t="s">
        <v>229</v>
      </c>
      <c r="G9" s="280"/>
      <c r="H9" s="244">
        <f>SUM(H5:I8)</f>
        <v>0</v>
      </c>
      <c r="I9" s="283"/>
      <c r="J9" s="279" t="s">
        <v>229</v>
      </c>
      <c r="K9" s="280"/>
      <c r="L9" s="244">
        <f>SUM(L5:M8)</f>
        <v>0</v>
      </c>
      <c r="M9" s="283"/>
      <c r="N9" s="279" t="s">
        <v>229</v>
      </c>
      <c r="O9" s="280"/>
      <c r="P9" s="244">
        <f>SUM(P5:Q8)</f>
        <v>0</v>
      </c>
      <c r="Q9" s="283"/>
    </row>
    <row r="10" spans="2:20" s="22" customFormat="1" ht="36" customHeight="1" x14ac:dyDescent="0.35">
      <c r="B10" s="40"/>
      <c r="C10" s="121" t="s">
        <v>244</v>
      </c>
      <c r="D10" s="284">
        <f>'Consolidated Debts'!O18</f>
        <v>0</v>
      </c>
      <c r="E10" s="285"/>
      <c r="F10" s="280" t="s">
        <v>244</v>
      </c>
      <c r="G10" s="306"/>
      <c r="H10" s="262">
        <f>SUM(H4,H9)</f>
        <v>0</v>
      </c>
      <c r="I10" s="307"/>
      <c r="J10" s="280" t="s">
        <v>244</v>
      </c>
      <c r="K10" s="306"/>
      <c r="L10" s="262">
        <f>SUM(L4,L9)</f>
        <v>0</v>
      </c>
      <c r="M10" s="307"/>
      <c r="N10" s="280" t="s">
        <v>244</v>
      </c>
      <c r="O10" s="306"/>
      <c r="P10" s="326">
        <f>SUM(P4,P9)</f>
        <v>0</v>
      </c>
      <c r="Q10" s="327"/>
    </row>
    <row r="11" spans="2:20" ht="36" customHeight="1" x14ac:dyDescent="0.35">
      <c r="B11" s="40"/>
      <c r="C11" s="121" t="s">
        <v>4</v>
      </c>
      <c r="D11" s="252">
        <f>'Consolidated Debts'!O19</f>
        <v>0</v>
      </c>
      <c r="E11" s="310"/>
      <c r="F11" s="333" t="s">
        <v>4</v>
      </c>
      <c r="G11" s="334"/>
      <c r="H11" s="324"/>
      <c r="I11" s="325"/>
      <c r="J11" s="145" t="s">
        <v>4</v>
      </c>
      <c r="K11" s="144">
        <f>((1+(L11/2))^(2))^(1/12)-1</f>
        <v>0</v>
      </c>
      <c r="L11" s="324"/>
      <c r="M11" s="325"/>
      <c r="N11" s="145" t="s">
        <v>4</v>
      </c>
      <c r="O11" s="146">
        <f>((1+(P11/2))^(2))^(1/12)-1</f>
        <v>0</v>
      </c>
      <c r="P11" s="335"/>
      <c r="Q11" s="336"/>
    </row>
    <row r="12" spans="2:20" s="22" customFormat="1" ht="48" customHeight="1" x14ac:dyDescent="0.35">
      <c r="B12" s="40"/>
      <c r="C12" s="121" t="s">
        <v>159</v>
      </c>
      <c r="D12" s="284">
        <f>'Consolidated Debts'!O20</f>
        <v>0</v>
      </c>
      <c r="E12" s="285"/>
      <c r="F12" s="300" t="s">
        <v>159</v>
      </c>
      <c r="G12" s="301"/>
      <c r="H12" s="324"/>
      <c r="I12" s="325"/>
      <c r="J12" s="300" t="s">
        <v>159</v>
      </c>
      <c r="K12" s="301"/>
      <c r="L12" s="324"/>
      <c r="M12" s="325"/>
      <c r="N12" s="300" t="s">
        <v>159</v>
      </c>
      <c r="O12" s="301"/>
      <c r="P12" s="335"/>
      <c r="Q12" s="336"/>
    </row>
    <row r="13" spans="2:20" ht="43.75" customHeight="1" x14ac:dyDescent="0.35">
      <c r="B13" s="40"/>
      <c r="C13" s="121" t="s">
        <v>149</v>
      </c>
      <c r="D13" s="252" t="str">
        <f>'Consolidated Debts'!O21</f>
        <v/>
      </c>
      <c r="E13" s="310"/>
      <c r="F13" s="301" t="s">
        <v>149</v>
      </c>
      <c r="G13" s="303"/>
      <c r="H13" s="240" t="str">
        <f>IF(H12="Simple Interest",H11,IF(H12="Monthly",((1+((H11)/12))^12-1),IF(H12="Semi-Annually",((1+((H11)/2))^2-1),IF(H12="",""))))</f>
        <v/>
      </c>
      <c r="I13" s="328"/>
      <c r="J13" s="302" t="s">
        <v>149</v>
      </c>
      <c r="K13" s="303"/>
      <c r="L13" s="240" t="str">
        <f>IF(L12="Simple Interest",L11,IF(L12="Monthly",((1+((L11)/12))^12-1),IF(L12="Semi-Annually",((1+((L11)/2))^2-1),IF(L12="",""))))</f>
        <v/>
      </c>
      <c r="M13" s="328"/>
      <c r="N13" s="302" t="s">
        <v>149</v>
      </c>
      <c r="O13" s="303"/>
      <c r="P13" s="342" t="str">
        <f>IF(P12="Simple Interest",P11,IF(P12="Monthly",((1+((P11)/12))^12-1),IF(P12="Semi-Annually",((1+((P11)/2))^2-1),IF(P12="",""))))</f>
        <v/>
      </c>
      <c r="Q13" s="343"/>
    </row>
    <row r="14" spans="2:20" s="22" customFormat="1" ht="36" customHeight="1" x14ac:dyDescent="0.35">
      <c r="B14" s="40"/>
      <c r="C14" s="121" t="s">
        <v>157</v>
      </c>
      <c r="D14" s="311">
        <f>'Consolidated Debts'!O22</f>
        <v>0</v>
      </c>
      <c r="E14" s="312"/>
      <c r="F14" s="316" t="s">
        <v>157</v>
      </c>
      <c r="G14" s="317"/>
      <c r="H14" s="313"/>
      <c r="I14" s="314"/>
      <c r="J14" s="320" t="s">
        <v>157</v>
      </c>
      <c r="K14" s="317"/>
      <c r="L14" s="313"/>
      <c r="M14" s="314"/>
      <c r="N14" s="320" t="s">
        <v>157</v>
      </c>
      <c r="O14" s="317"/>
      <c r="P14" s="313"/>
      <c r="Q14" s="314"/>
      <c r="R14" s="119"/>
      <c r="T14" s="69"/>
    </row>
    <row r="15" spans="2:20" s="22" customFormat="1" ht="36" customHeight="1" x14ac:dyDescent="0.35">
      <c r="B15" s="40"/>
      <c r="C15" s="121" t="s">
        <v>311</v>
      </c>
      <c r="D15" s="318">
        <f>'Consolidated Debts'!O23</f>
        <v>0</v>
      </c>
      <c r="E15" s="319"/>
      <c r="F15" s="315" t="s">
        <v>311</v>
      </c>
      <c r="G15" s="316"/>
      <c r="H15" s="340"/>
      <c r="I15" s="341"/>
      <c r="J15" s="315" t="s">
        <v>311</v>
      </c>
      <c r="K15" s="316"/>
      <c r="L15" s="340"/>
      <c r="M15" s="341"/>
      <c r="N15" s="315" t="s">
        <v>311</v>
      </c>
      <c r="O15" s="316"/>
      <c r="P15" s="340"/>
      <c r="Q15" s="341"/>
      <c r="R15" s="119"/>
      <c r="T15" s="69"/>
    </row>
    <row r="16" spans="2:20" ht="36" customHeight="1" x14ac:dyDescent="0.35">
      <c r="B16" s="40"/>
      <c r="C16" s="124" t="s">
        <v>150</v>
      </c>
      <c r="D16" s="284" t="str">
        <f>'Consolidated Debts'!O24</f>
        <v xml:space="preserve"> </v>
      </c>
      <c r="E16" s="285"/>
      <c r="F16" s="323" t="s">
        <v>150</v>
      </c>
      <c r="G16" s="322"/>
      <c r="H16" s="329" t="str">
        <f>IFERROR(_xlfn.IFS(H12="Simple Interest",H10*H11/12,H12="Semi-Annually",(H10*((H18)/(1-(1+H18)^-(H14*12)))),H12="Monthly",(H10*((H19)/(1-(1+H19)^-(H14*12)))))," ")</f>
        <v xml:space="preserve"> </v>
      </c>
      <c r="I16" s="330"/>
      <c r="J16" s="321" t="s">
        <v>150</v>
      </c>
      <c r="K16" s="322"/>
      <c r="L16" s="329" t="str">
        <f>IFERROR(_xlfn.IFS(L12="Simple Interest",L10*L11/12,L12="Semi-Annually",(L10*((L18)/(1-(1+L18)^-(L14*12)))),L12="Monthly",(L10*((L19)/(1-(1+L19)^-(L14*12)))))," ")</f>
        <v xml:space="preserve"> </v>
      </c>
      <c r="M16" s="330"/>
      <c r="N16" s="321" t="s">
        <v>150</v>
      </c>
      <c r="O16" s="322"/>
      <c r="P16" s="329" t="str">
        <f>IFERROR(_xlfn.IFS(P12="Simple Interest",P10*P11/12,P12="Semi-Annually",(P10*((P18)/(1-(1+P18)^-(P14*12)))),P12="Monthly",(P10*((P19)/(1-(1+P19)^-(P14*12)))))," ")</f>
        <v xml:space="preserve"> </v>
      </c>
      <c r="Q16" s="330"/>
      <c r="T16" s="70"/>
    </row>
    <row r="17" spans="2:17" ht="48" customHeight="1" thickBot="1" x14ac:dyDescent="0.4">
      <c r="B17" s="40"/>
      <c r="C17" s="162" t="s">
        <v>246</v>
      </c>
      <c r="D17" s="308">
        <f>'Consolidated Debts'!O25</f>
        <v>0</v>
      </c>
      <c r="E17" s="309"/>
      <c r="F17" s="337" t="s">
        <v>246</v>
      </c>
      <c r="G17" s="338"/>
      <c r="H17" s="308">
        <f>Calculations!C3</f>
        <v>0</v>
      </c>
      <c r="I17" s="309"/>
      <c r="J17" s="339" t="s">
        <v>246</v>
      </c>
      <c r="K17" s="338"/>
      <c r="L17" s="308">
        <f>Calculations!C4</f>
        <v>0</v>
      </c>
      <c r="M17" s="309"/>
      <c r="N17" s="339" t="s">
        <v>246</v>
      </c>
      <c r="O17" s="338"/>
      <c r="P17" s="308">
        <f>Calculations!C5</f>
        <v>0</v>
      </c>
      <c r="Q17" s="309"/>
    </row>
    <row r="18" spans="2:17" ht="17.399999999999999" customHeight="1" x14ac:dyDescent="0.35">
      <c r="B18" s="50"/>
      <c r="C18" s="189"/>
      <c r="D18" s="190"/>
      <c r="E18" s="190"/>
      <c r="F18" s="190"/>
      <c r="G18" s="190"/>
      <c r="H18" s="331">
        <f>((1+(H11/2))^(2))^(1/12)-1</f>
        <v>0</v>
      </c>
      <c r="I18" s="331"/>
      <c r="J18" s="190"/>
      <c r="K18" s="190"/>
      <c r="L18" s="331">
        <f>((1+(L11/2))^(2))^(1/12)-1</f>
        <v>0</v>
      </c>
      <c r="M18" s="331"/>
      <c r="N18" s="190"/>
      <c r="O18" s="190"/>
      <c r="P18" s="331">
        <f>((1+(P11/2))^(2))^(1/12)-1</f>
        <v>0</v>
      </c>
      <c r="Q18" s="331"/>
    </row>
    <row r="19" spans="2:17" x14ac:dyDescent="0.35">
      <c r="B19" s="50"/>
      <c r="C19" s="191"/>
      <c r="D19" s="191"/>
      <c r="E19" s="191"/>
      <c r="F19" s="191"/>
      <c r="G19" s="191"/>
      <c r="H19" s="332">
        <f>((1+(H11/12))^(12))^(1/12)-1</f>
        <v>0</v>
      </c>
      <c r="I19" s="332"/>
      <c r="J19" s="191"/>
      <c r="K19" s="191"/>
      <c r="L19" s="332">
        <f>((1+(L11/12))^(12))^(1/12)-1</f>
        <v>0</v>
      </c>
      <c r="M19" s="332"/>
      <c r="N19" s="191"/>
      <c r="O19" s="191"/>
      <c r="P19" s="332">
        <f>((1+(P11/12))^(12))^(1/12)-1</f>
        <v>0</v>
      </c>
      <c r="Q19" s="332"/>
    </row>
    <row r="20" spans="2:17" x14ac:dyDescent="0.35">
      <c r="B20" s="50"/>
      <c r="C20" s="46"/>
      <c r="D20" s="46"/>
      <c r="E20" s="46"/>
      <c r="F20" s="46"/>
      <c r="G20" s="46"/>
      <c r="H20" s="46"/>
      <c r="I20" s="46"/>
      <c r="J20" s="46"/>
      <c r="K20" s="46"/>
      <c r="L20" s="46"/>
      <c r="M20" s="46"/>
      <c r="N20" s="46"/>
      <c r="O20" s="46"/>
      <c r="P20" s="46"/>
      <c r="Q20" s="46"/>
    </row>
    <row r="21" spans="2:17" ht="25.25" customHeight="1" x14ac:dyDescent="0.35">
      <c r="B21" s="50"/>
      <c r="C21" s="46"/>
      <c r="D21" s="46"/>
      <c r="E21" s="46"/>
      <c r="F21" s="46"/>
      <c r="G21" s="46"/>
      <c r="H21" s="46"/>
      <c r="I21" s="46"/>
      <c r="J21" s="46"/>
      <c r="K21" s="46"/>
      <c r="L21" s="46"/>
      <c r="M21" s="46"/>
      <c r="N21" s="46"/>
      <c r="O21" s="46"/>
      <c r="P21" s="46"/>
      <c r="Q21" s="46"/>
    </row>
    <row r="22" spans="2:17" ht="25.25" customHeight="1" x14ac:dyDescent="0.35">
      <c r="C22" s="51"/>
      <c r="D22" s="51"/>
      <c r="E22" s="51"/>
      <c r="F22" s="51"/>
      <c r="G22" s="51"/>
      <c r="H22" s="51"/>
      <c r="I22" s="51"/>
      <c r="J22" s="51"/>
      <c r="K22" s="51"/>
      <c r="L22" s="51"/>
      <c r="M22" s="51"/>
      <c r="N22" s="51"/>
      <c r="O22" s="51"/>
      <c r="P22" s="51"/>
      <c r="Q22" s="51"/>
    </row>
    <row r="23" spans="2:17" ht="25.25" customHeight="1" x14ac:dyDescent="0.35">
      <c r="C23" s="51"/>
      <c r="D23" s="51"/>
      <c r="E23" s="51"/>
      <c r="F23" s="51"/>
      <c r="G23" s="51"/>
      <c r="H23" s="51"/>
      <c r="I23" s="51"/>
      <c r="J23" s="51"/>
      <c r="K23" s="51"/>
      <c r="L23" s="51"/>
      <c r="M23" s="51"/>
      <c r="N23" s="51"/>
      <c r="O23" s="51"/>
      <c r="P23" s="51"/>
      <c r="Q23" s="51"/>
    </row>
    <row r="24" spans="2:17" ht="25.25" customHeight="1" x14ac:dyDescent="0.35">
      <c r="C24" s="51"/>
      <c r="D24" s="51"/>
      <c r="E24" s="51"/>
      <c r="F24" s="51"/>
      <c r="G24" s="51"/>
      <c r="H24" s="51"/>
      <c r="I24" s="51"/>
      <c r="J24" s="51"/>
      <c r="K24" s="51"/>
      <c r="L24" s="51"/>
      <c r="M24" s="51"/>
      <c r="N24" s="51"/>
      <c r="O24" s="51"/>
      <c r="P24" s="51"/>
      <c r="Q24" s="51"/>
    </row>
    <row r="25" spans="2:17" ht="25.25" customHeight="1" x14ac:dyDescent="0.35">
      <c r="C25" s="51"/>
      <c r="D25" s="51"/>
      <c r="E25" s="51"/>
      <c r="F25" s="51"/>
      <c r="G25" s="51"/>
      <c r="H25" s="51"/>
      <c r="I25" s="51"/>
      <c r="J25" s="51"/>
      <c r="K25" s="51"/>
      <c r="L25" s="51"/>
      <c r="M25" s="51"/>
      <c r="N25" s="51"/>
      <c r="O25" s="51"/>
      <c r="P25" s="51"/>
      <c r="Q25" s="51"/>
    </row>
    <row r="26" spans="2:17" ht="25.25" customHeight="1" x14ac:dyDescent="0.35">
      <c r="C26" s="51"/>
      <c r="D26" s="51"/>
      <c r="E26" s="51"/>
      <c r="F26" s="51"/>
      <c r="G26" s="51"/>
      <c r="H26" s="51"/>
      <c r="I26" s="51"/>
      <c r="J26" s="51"/>
      <c r="K26" s="51"/>
      <c r="L26" s="51"/>
      <c r="M26" s="51"/>
      <c r="N26" s="51"/>
      <c r="O26" s="51"/>
      <c r="P26" s="51"/>
      <c r="Q26" s="51"/>
    </row>
    <row r="27" spans="2:17" ht="25.25" customHeight="1" x14ac:dyDescent="0.35">
      <c r="C27" s="51"/>
      <c r="D27" s="51"/>
      <c r="E27" s="51"/>
      <c r="F27" s="51"/>
      <c r="G27" s="51"/>
      <c r="H27" s="51"/>
      <c r="I27" s="51"/>
      <c r="J27" s="51"/>
      <c r="K27" s="51"/>
      <c r="L27" s="51"/>
      <c r="M27" s="51"/>
      <c r="N27" s="51"/>
      <c r="O27" s="51"/>
      <c r="P27" s="51"/>
      <c r="Q27" s="51"/>
    </row>
    <row r="28" spans="2:17" x14ac:dyDescent="0.35">
      <c r="C28" s="51"/>
      <c r="D28" s="51"/>
      <c r="E28" s="51"/>
      <c r="F28" s="51"/>
      <c r="G28" s="51"/>
      <c r="H28" s="51"/>
      <c r="I28" s="51"/>
      <c r="J28" s="51"/>
      <c r="K28" s="51"/>
      <c r="L28" s="51"/>
      <c r="M28" s="51"/>
      <c r="N28" s="51"/>
      <c r="O28" s="51"/>
      <c r="P28" s="51"/>
      <c r="Q28" s="51"/>
    </row>
    <row r="29" spans="2:17" x14ac:dyDescent="0.35">
      <c r="C29" s="54"/>
      <c r="D29" s="51"/>
      <c r="E29" s="51"/>
      <c r="F29" s="51"/>
      <c r="G29" s="51"/>
      <c r="H29" s="51"/>
      <c r="I29" s="51"/>
      <c r="J29" s="51"/>
      <c r="K29" s="51"/>
      <c r="L29" s="51"/>
      <c r="M29" s="51"/>
      <c r="N29" s="51"/>
      <c r="O29" s="51"/>
      <c r="P29" s="51"/>
      <c r="Q29" s="51"/>
    </row>
    <row r="30" spans="2:17" x14ac:dyDescent="0.35">
      <c r="C30" s="54"/>
      <c r="D30" s="51"/>
      <c r="E30" s="51"/>
      <c r="F30" s="51"/>
      <c r="G30" s="51"/>
      <c r="H30" s="51"/>
      <c r="I30" s="51"/>
      <c r="J30" s="51"/>
      <c r="K30" s="51"/>
      <c r="L30" s="51"/>
      <c r="M30" s="51"/>
      <c r="N30" s="51"/>
      <c r="O30" s="51"/>
      <c r="P30" s="51"/>
      <c r="Q30" s="51"/>
    </row>
    <row r="31" spans="2:17" x14ac:dyDescent="0.35">
      <c r="C31" s="54"/>
      <c r="D31" s="51"/>
      <c r="E31" s="51"/>
      <c r="F31" s="51"/>
      <c r="G31" s="51"/>
      <c r="H31" s="51"/>
      <c r="I31" s="51"/>
      <c r="J31" s="51"/>
      <c r="K31" s="51"/>
      <c r="L31" s="51"/>
      <c r="M31" s="51"/>
      <c r="N31" s="51"/>
      <c r="O31" s="51"/>
      <c r="P31" s="51"/>
      <c r="Q31" s="51"/>
    </row>
    <row r="32" spans="2:17" x14ac:dyDescent="0.35">
      <c r="C32" s="54"/>
      <c r="D32" s="51"/>
      <c r="E32" s="51"/>
      <c r="F32" s="51"/>
      <c r="G32" s="51"/>
      <c r="H32" s="51"/>
      <c r="I32" s="51"/>
      <c r="J32" s="51"/>
      <c r="K32" s="51"/>
      <c r="L32" s="51"/>
      <c r="M32" s="51"/>
      <c r="N32" s="51"/>
      <c r="O32" s="51"/>
      <c r="P32" s="51"/>
      <c r="Q32" s="51"/>
    </row>
    <row r="33" spans="3:17" x14ac:dyDescent="0.35">
      <c r="C33" s="59"/>
      <c r="D33" s="51"/>
      <c r="E33" s="51"/>
      <c r="F33" s="51"/>
      <c r="G33" s="51"/>
      <c r="H33" s="51"/>
      <c r="I33" s="51"/>
      <c r="J33" s="51"/>
      <c r="K33" s="51"/>
      <c r="L33" s="51"/>
      <c r="M33" s="51"/>
      <c r="N33" s="51"/>
      <c r="O33" s="51"/>
      <c r="P33" s="51"/>
      <c r="Q33" s="51"/>
    </row>
    <row r="34" spans="3:17" x14ac:dyDescent="0.35">
      <c r="C34" s="60"/>
      <c r="D34" s="54"/>
      <c r="E34" s="54"/>
      <c r="F34" s="54"/>
      <c r="G34" s="54"/>
      <c r="H34" s="54"/>
      <c r="I34" s="54"/>
      <c r="J34" s="54"/>
      <c r="K34" s="54"/>
      <c r="L34" s="54"/>
      <c r="M34" s="54"/>
      <c r="N34" s="54"/>
      <c r="O34" s="54"/>
      <c r="P34" s="54"/>
      <c r="Q34" s="54"/>
    </row>
    <row r="35" spans="3:17" x14ac:dyDescent="0.35">
      <c r="D35" s="54"/>
      <c r="E35" s="54"/>
      <c r="F35" s="54"/>
      <c r="G35" s="54"/>
      <c r="H35" s="54"/>
      <c r="I35" s="54"/>
      <c r="J35" s="54"/>
      <c r="K35" s="54"/>
      <c r="L35" s="54"/>
      <c r="M35" s="54"/>
      <c r="N35" s="54"/>
      <c r="O35" s="54"/>
      <c r="P35" s="54"/>
      <c r="Q35" s="54"/>
    </row>
    <row r="36" spans="3:17" x14ac:dyDescent="0.35">
      <c r="D36" s="54"/>
      <c r="E36" s="54"/>
      <c r="F36" s="54"/>
      <c r="G36" s="54"/>
      <c r="H36" s="54"/>
      <c r="I36" s="54"/>
      <c r="J36" s="54"/>
      <c r="K36" s="54"/>
      <c r="L36" s="54"/>
      <c r="M36" s="54"/>
      <c r="N36" s="54"/>
      <c r="O36" s="54"/>
      <c r="P36" s="54"/>
      <c r="Q36" s="54"/>
    </row>
    <row r="37" spans="3:17" x14ac:dyDescent="0.35">
      <c r="D37" s="61"/>
      <c r="E37" s="61"/>
      <c r="F37" s="61"/>
      <c r="G37" s="61"/>
      <c r="H37" s="61"/>
      <c r="I37" s="61"/>
      <c r="J37" s="61"/>
      <c r="K37" s="61"/>
      <c r="L37" s="61"/>
      <c r="M37" s="61"/>
      <c r="N37" s="61"/>
      <c r="O37" s="61"/>
      <c r="P37" s="61"/>
      <c r="Q37" s="61"/>
    </row>
    <row r="38" spans="3:17" x14ac:dyDescent="0.35">
      <c r="D38" s="52"/>
      <c r="E38" s="52"/>
      <c r="F38" s="52"/>
      <c r="G38" s="52"/>
      <c r="H38" s="52"/>
      <c r="I38" s="52"/>
      <c r="J38" s="52"/>
      <c r="K38" s="52"/>
      <c r="L38" s="52"/>
      <c r="M38" s="52"/>
      <c r="N38" s="52"/>
      <c r="O38" s="52"/>
      <c r="P38" s="52"/>
      <c r="Q38" s="52"/>
    </row>
    <row r="39" spans="3:17" x14ac:dyDescent="0.35">
      <c r="D39" s="52"/>
      <c r="E39" s="52"/>
      <c r="F39" s="52"/>
      <c r="G39" s="52"/>
      <c r="H39" s="52"/>
      <c r="I39" s="52"/>
      <c r="J39" s="52"/>
      <c r="K39" s="52"/>
      <c r="L39" s="52"/>
      <c r="M39" s="52"/>
      <c r="N39" s="52"/>
      <c r="O39" s="52"/>
      <c r="P39" s="52"/>
      <c r="Q39" s="52"/>
    </row>
    <row r="44" spans="3:17" x14ac:dyDescent="0.35">
      <c r="C44" s="41"/>
    </row>
    <row r="45" spans="3:17" x14ac:dyDescent="0.35">
      <c r="C45" s="41"/>
    </row>
    <row r="46" spans="3:17" x14ac:dyDescent="0.35">
      <c r="C46" s="41"/>
      <c r="D46" s="39"/>
      <c r="E46" s="39"/>
      <c r="F46" s="39"/>
      <c r="G46" s="39"/>
      <c r="H46" s="39"/>
      <c r="I46" s="39"/>
      <c r="J46" s="39"/>
      <c r="K46" s="39"/>
      <c r="L46" s="39"/>
      <c r="M46" s="39"/>
      <c r="N46" s="39"/>
      <c r="O46" s="39"/>
      <c r="P46" s="39"/>
      <c r="Q46" s="39"/>
    </row>
    <row r="47" spans="3:17" x14ac:dyDescent="0.35">
      <c r="C47" s="41"/>
      <c r="D47" s="39"/>
      <c r="E47" s="39"/>
      <c r="F47" s="39"/>
      <c r="G47" s="39"/>
      <c r="H47" s="39"/>
      <c r="I47" s="39"/>
      <c r="J47" s="39"/>
      <c r="K47" s="39"/>
      <c r="L47" s="39"/>
      <c r="M47" s="39"/>
      <c r="N47" s="39"/>
      <c r="O47" s="39"/>
      <c r="P47" s="39"/>
      <c r="Q47" s="39"/>
    </row>
    <row r="48" spans="3:17" x14ac:dyDescent="0.35">
      <c r="C48" s="41"/>
    </row>
  </sheetData>
  <sheetProtection algorithmName="SHA-512" hashValue="IVwvPFMM+YEX4uCclFzIE8NLehGjezdqQyXoAZwqkE2yQxzvnUNzhz7Tv8L50YzaxwrqMRKLY8/Fs8qnmH792A==" saltValue="KtgylYsKun02XXE4jhPHfg==" spinCount="100000" sheet="1" objects="1" scenarios="1"/>
  <mergeCells count="120">
    <mergeCell ref="L17:M17"/>
    <mergeCell ref="P17:Q17"/>
    <mergeCell ref="P16:Q16"/>
    <mergeCell ref="H17:I17"/>
    <mergeCell ref="H16:I16"/>
    <mergeCell ref="H18:I18"/>
    <mergeCell ref="H19:I19"/>
    <mergeCell ref="F11:G11"/>
    <mergeCell ref="L18:M18"/>
    <mergeCell ref="L19:M19"/>
    <mergeCell ref="P18:Q18"/>
    <mergeCell ref="P19:Q19"/>
    <mergeCell ref="P12:Q12"/>
    <mergeCell ref="P11:Q11"/>
    <mergeCell ref="F17:G17"/>
    <mergeCell ref="J17:K17"/>
    <mergeCell ref="N17:O17"/>
    <mergeCell ref="J15:K15"/>
    <mergeCell ref="N15:O15"/>
    <mergeCell ref="H15:I15"/>
    <mergeCell ref="L15:M15"/>
    <mergeCell ref="P15:Q15"/>
    <mergeCell ref="P13:Q13"/>
    <mergeCell ref="H13:I13"/>
    <mergeCell ref="N8:O8"/>
    <mergeCell ref="L6:M6"/>
    <mergeCell ref="P8:Q8"/>
    <mergeCell ref="P7:Q7"/>
    <mergeCell ref="D15:E15"/>
    <mergeCell ref="J14:K14"/>
    <mergeCell ref="J16:K16"/>
    <mergeCell ref="N16:O16"/>
    <mergeCell ref="F16:G16"/>
    <mergeCell ref="N14:O14"/>
    <mergeCell ref="H12:I12"/>
    <mergeCell ref="H11:I11"/>
    <mergeCell ref="L11:M11"/>
    <mergeCell ref="L10:M10"/>
    <mergeCell ref="P10:Q10"/>
    <mergeCell ref="L13:M13"/>
    <mergeCell ref="L16:M16"/>
    <mergeCell ref="L14:M14"/>
    <mergeCell ref="P14:Q14"/>
    <mergeCell ref="N10:O10"/>
    <mergeCell ref="N13:O13"/>
    <mergeCell ref="N12:O12"/>
    <mergeCell ref="L12:M12"/>
    <mergeCell ref="F8:G8"/>
    <mergeCell ref="D17:E17"/>
    <mergeCell ref="D16:E16"/>
    <mergeCell ref="D13:E13"/>
    <mergeCell ref="D12:E12"/>
    <mergeCell ref="D11:E11"/>
    <mergeCell ref="D14:E14"/>
    <mergeCell ref="H14:I14"/>
    <mergeCell ref="F15:G15"/>
    <mergeCell ref="D10:E10"/>
    <mergeCell ref="F14:G14"/>
    <mergeCell ref="F13:G13"/>
    <mergeCell ref="F10:G10"/>
    <mergeCell ref="F12:G12"/>
    <mergeCell ref="J12:K12"/>
    <mergeCell ref="J5:K5"/>
    <mergeCell ref="J6:K6"/>
    <mergeCell ref="J13:K13"/>
    <mergeCell ref="J7:K7"/>
    <mergeCell ref="J8:K8"/>
    <mergeCell ref="H4:I4"/>
    <mergeCell ref="H8:I8"/>
    <mergeCell ref="H7:I7"/>
    <mergeCell ref="H6:I6"/>
    <mergeCell ref="H5:I5"/>
    <mergeCell ref="J10:K10"/>
    <mergeCell ref="H10:I10"/>
    <mergeCell ref="L7:M7"/>
    <mergeCell ref="J2:K2"/>
    <mergeCell ref="J4:K4"/>
    <mergeCell ref="H2:I2"/>
    <mergeCell ref="D2:E2"/>
    <mergeCell ref="P5:Q5"/>
    <mergeCell ref="P4:Q4"/>
    <mergeCell ref="P2:Q2"/>
    <mergeCell ref="L5:M5"/>
    <mergeCell ref="L4:M4"/>
    <mergeCell ref="L2:M2"/>
    <mergeCell ref="D4:E4"/>
    <mergeCell ref="D3:E3"/>
    <mergeCell ref="F3:G3"/>
    <mergeCell ref="H3:I3"/>
    <mergeCell ref="N3:O3"/>
    <mergeCell ref="D6:E6"/>
    <mergeCell ref="D5:E5"/>
    <mergeCell ref="P6:Q6"/>
    <mergeCell ref="F6:G6"/>
    <mergeCell ref="F5:G5"/>
    <mergeCell ref="F4:G4"/>
    <mergeCell ref="C1:E1"/>
    <mergeCell ref="F1:I1"/>
    <mergeCell ref="J1:M1"/>
    <mergeCell ref="N1:Q1"/>
    <mergeCell ref="N9:O9"/>
    <mergeCell ref="P3:Q3"/>
    <mergeCell ref="P9:Q9"/>
    <mergeCell ref="L3:M3"/>
    <mergeCell ref="L9:M9"/>
    <mergeCell ref="F9:G9"/>
    <mergeCell ref="H9:I9"/>
    <mergeCell ref="D9:E9"/>
    <mergeCell ref="J3:K3"/>
    <mergeCell ref="J9:K9"/>
    <mergeCell ref="F2:G2"/>
    <mergeCell ref="F7:G7"/>
    <mergeCell ref="N2:O2"/>
    <mergeCell ref="N4:O4"/>
    <mergeCell ref="N5:O5"/>
    <mergeCell ref="N6:O6"/>
    <mergeCell ref="N7:O7"/>
    <mergeCell ref="D8:E8"/>
    <mergeCell ref="D7:E7"/>
    <mergeCell ref="L8:M8"/>
  </mergeCells>
  <conditionalFormatting sqref="F5:F17 D2:D17">
    <cfRule type="cellIs" dxfId="17" priority="47" operator="equal">
      <formula>0</formula>
    </cfRule>
  </conditionalFormatting>
  <conditionalFormatting sqref="H2:H17">
    <cfRule type="cellIs" dxfId="16" priority="17" operator="equal">
      <formula>0</formula>
    </cfRule>
  </conditionalFormatting>
  <conditionalFormatting sqref="J11:J17">
    <cfRule type="cellIs" dxfId="15" priority="16" operator="equal">
      <formula>0</formula>
    </cfRule>
  </conditionalFormatting>
  <conditionalFormatting sqref="L2:L17">
    <cfRule type="cellIs" dxfId="14" priority="15" operator="equal">
      <formula>0</formula>
    </cfRule>
  </conditionalFormatting>
  <conditionalFormatting sqref="N11:N17">
    <cfRule type="cellIs" dxfId="13" priority="14" operator="equal">
      <formula>0</formula>
    </cfRule>
  </conditionalFormatting>
  <conditionalFormatting sqref="P2:P17">
    <cfRule type="cellIs" dxfId="12" priority="13" operator="equal">
      <formula>0</formula>
    </cfRule>
  </conditionalFormatting>
  <conditionalFormatting sqref="L13">
    <cfRule type="cellIs" dxfId="11" priority="12" operator="equal">
      <formula>0</formula>
    </cfRule>
  </conditionalFormatting>
  <conditionalFormatting sqref="P13">
    <cfRule type="cellIs" dxfId="10" priority="10" operator="equal">
      <formula>0</formula>
    </cfRule>
  </conditionalFormatting>
  <conditionalFormatting sqref="L10">
    <cfRule type="cellIs" dxfId="9" priority="6" operator="equal">
      <formula>0</formula>
    </cfRule>
  </conditionalFormatting>
  <conditionalFormatting sqref="P10">
    <cfRule type="cellIs" dxfId="8" priority="5" operator="equal">
      <formula>0</formula>
    </cfRule>
  </conditionalFormatting>
  <conditionalFormatting sqref="L16:L17">
    <cfRule type="cellIs" dxfId="7" priority="4" operator="equal">
      <formula>0</formula>
    </cfRule>
  </conditionalFormatting>
  <conditionalFormatting sqref="P16:P17">
    <cfRule type="cellIs" dxfId="6" priority="3" operator="equal">
      <formula>0</formula>
    </cfRule>
  </conditionalFormatting>
  <conditionalFormatting sqref="J5:J10">
    <cfRule type="cellIs" dxfId="5" priority="2" operator="equal">
      <formula>0</formula>
    </cfRule>
  </conditionalFormatting>
  <conditionalFormatting sqref="N5:N10">
    <cfRule type="cellIs" dxfId="4" priority="1" operator="equal">
      <formula>0</formula>
    </cfRule>
  </conditionalFormatting>
  <dataValidations count="3">
    <dataValidation type="custom" allowBlank="1" showInputMessage="1" showErrorMessage="1" error="Input not a number. Please enter a valid number." sqref="P14:P15 H4:H9 P11 L11 H11 L14:L15 P4:P9 L4:L9 H14:H15" xr:uid="{1CBF3729-F3A6-4B6B-B3A8-07545186FE3B}">
      <formula1>ISNUMBER(H4)</formula1>
    </dataValidation>
    <dataValidation type="custom" allowBlank="1" showInputMessage="1" showErrorMessage="1" errorTitle="Input Not a Number" error="Please enter a valid number." sqref="H2:I3 P2:Q3" xr:uid="{14294871-C1E3-4F5E-AF95-524ABF18E7C5}">
      <formula1>ISNUMBER(H2:H3)</formula1>
    </dataValidation>
    <dataValidation type="custom" allowBlank="1" showInputMessage="1" showErrorMessage="1" errorTitle="Input Not a Number" error="Please enter a valid number." sqref="L2:M3" xr:uid="{69BE90E7-6328-4C87-9434-348598082FC1}">
      <formula1>ISNUMBER(H2:H3)</formula1>
    </dataValidation>
  </dataValidations>
  <printOptions horizontalCentered="1"/>
  <pageMargins left="0.7" right="0.7" top="0.75" bottom="0.75" header="0.3" footer="0.3"/>
  <pageSetup scale="47" orientation="landscape" r:id="rId1"/>
  <ignoredErrors>
    <ignoredError sqref="K11 O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0F74CC7-08C4-4A57-8EBE-E3D135B1DE5A}">
          <x14:formula1>
            <xm:f>Dropdowns!$B$3:$B$8</xm:f>
          </x14:formula1>
          <xm:sqref>L12 H12 P12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05312-B03C-4E66-A453-AB1C79090F59}">
  <sheetPr codeName="Sheet7">
    <pageSetUpPr fitToPage="1"/>
  </sheetPr>
  <dimension ref="A1:U184"/>
  <sheetViews>
    <sheetView showGridLines="0" showRowColHeaders="0" zoomScaleNormal="100" zoomScaleSheetLayoutView="100" workbookViewId="0">
      <selection sqref="A1:A2"/>
    </sheetView>
  </sheetViews>
  <sheetFormatPr defaultColWidth="8.81640625" defaultRowHeight="14.5" x14ac:dyDescent="0.35"/>
  <cols>
    <col min="1" max="1" width="4.1796875" style="97" customWidth="1"/>
    <col min="2" max="2" width="3.1796875" style="97" customWidth="1"/>
    <col min="3" max="17" width="5.1796875" style="97" customWidth="1"/>
    <col min="18" max="18" width="10.08984375" style="97" customWidth="1"/>
    <col min="19" max="19" width="26.1796875" style="97" customWidth="1"/>
    <col min="20" max="20" width="4.1796875" style="97" customWidth="1"/>
    <col min="21" max="16384" width="8.81640625" style="97"/>
  </cols>
  <sheetData>
    <row r="1" spans="1:20" ht="14.75" customHeight="1" x14ac:dyDescent="0.35">
      <c r="A1" s="355"/>
      <c r="B1" s="347" t="s">
        <v>25</v>
      </c>
      <c r="C1" s="347"/>
      <c r="D1" s="347"/>
      <c r="E1" s="347"/>
      <c r="F1" s="347"/>
      <c r="G1" s="347"/>
      <c r="H1" s="347"/>
      <c r="I1" s="347"/>
      <c r="J1" s="347"/>
      <c r="K1" s="347"/>
      <c r="L1" s="347"/>
      <c r="M1" s="347"/>
      <c r="N1" s="347"/>
      <c r="O1" s="347"/>
      <c r="P1" s="347"/>
      <c r="Q1" s="347"/>
      <c r="R1" s="347"/>
      <c r="S1" s="347"/>
      <c r="T1" s="348"/>
    </row>
    <row r="2" spans="1:20" ht="15" customHeight="1" x14ac:dyDescent="0.35">
      <c r="A2" s="355"/>
      <c r="B2" s="349"/>
      <c r="C2" s="349"/>
      <c r="D2" s="349"/>
      <c r="E2" s="349"/>
      <c r="F2" s="349"/>
      <c r="G2" s="349"/>
      <c r="H2" s="349"/>
      <c r="I2" s="349"/>
      <c r="J2" s="349"/>
      <c r="K2" s="349"/>
      <c r="L2" s="349"/>
      <c r="M2" s="349"/>
      <c r="N2" s="349"/>
      <c r="O2" s="349"/>
      <c r="P2" s="349"/>
      <c r="Q2" s="349"/>
      <c r="R2" s="349"/>
      <c r="S2" s="349"/>
      <c r="T2" s="350"/>
    </row>
    <row r="5" spans="1:20" x14ac:dyDescent="0.35">
      <c r="B5" s="98" t="s">
        <v>26</v>
      </c>
    </row>
    <row r="6" spans="1:20" ht="15" customHeight="1" x14ac:dyDescent="0.35">
      <c r="B6" s="11" t="s">
        <v>27</v>
      </c>
      <c r="C6" s="214" t="s">
        <v>28</v>
      </c>
      <c r="D6" s="214"/>
      <c r="E6" s="214"/>
      <c r="F6" s="214"/>
      <c r="G6" s="214"/>
      <c r="H6" s="214"/>
      <c r="I6" s="214"/>
      <c r="J6" s="214"/>
      <c r="K6" s="214"/>
      <c r="L6" s="214"/>
      <c r="M6" s="214"/>
      <c r="N6" s="214"/>
      <c r="O6" s="214"/>
      <c r="P6" s="214"/>
      <c r="Q6" s="214"/>
      <c r="R6" s="214"/>
      <c r="S6" s="214"/>
    </row>
    <row r="7" spans="1:20" x14ac:dyDescent="0.35">
      <c r="C7" s="214"/>
      <c r="D7" s="214"/>
      <c r="E7" s="214"/>
      <c r="F7" s="214"/>
      <c r="G7" s="214"/>
      <c r="H7" s="214"/>
      <c r="I7" s="214"/>
      <c r="J7" s="214"/>
      <c r="K7" s="214"/>
      <c r="L7" s="214"/>
      <c r="M7" s="214"/>
      <c r="N7" s="214"/>
      <c r="O7" s="214"/>
      <c r="P7" s="214"/>
      <c r="Q7" s="214"/>
      <c r="R7" s="214"/>
      <c r="S7" s="214"/>
    </row>
    <row r="8" spans="1:20" ht="15.5" x14ac:dyDescent="0.35">
      <c r="B8" s="11" t="s">
        <v>27</v>
      </c>
      <c r="C8" s="99" t="s">
        <v>29</v>
      </c>
      <c r="D8" s="100"/>
      <c r="E8" s="100"/>
      <c r="F8" s="100"/>
      <c r="G8" s="100"/>
      <c r="H8" s="100"/>
      <c r="I8" s="100"/>
      <c r="J8" s="100"/>
      <c r="K8" s="100"/>
      <c r="L8" s="100"/>
      <c r="M8" s="100"/>
      <c r="N8" s="100"/>
      <c r="O8" s="100"/>
      <c r="P8" s="100"/>
      <c r="Q8" s="100"/>
      <c r="R8" s="100"/>
      <c r="S8" s="100"/>
    </row>
    <row r="9" spans="1:20" x14ac:dyDescent="0.35">
      <c r="C9" s="101" t="s">
        <v>178</v>
      </c>
      <c r="D9" s="102"/>
      <c r="E9" s="102"/>
      <c r="F9" s="102"/>
      <c r="G9" s="102"/>
      <c r="H9" s="102"/>
      <c r="I9" s="102"/>
      <c r="J9" s="102"/>
      <c r="K9" s="102"/>
      <c r="L9" s="102"/>
      <c r="M9" s="102"/>
      <c r="N9" s="102"/>
      <c r="O9" s="103"/>
      <c r="P9" s="103"/>
      <c r="Q9" s="103"/>
      <c r="R9" s="103"/>
      <c r="S9" s="14"/>
    </row>
    <row r="10" spans="1:20" x14ac:dyDescent="0.35">
      <c r="C10" s="101" t="s">
        <v>179</v>
      </c>
      <c r="D10" s="102"/>
      <c r="E10" s="102"/>
      <c r="F10" s="102"/>
      <c r="G10" s="102"/>
      <c r="H10" s="102"/>
      <c r="I10" s="102"/>
      <c r="J10" s="102"/>
      <c r="K10" s="102"/>
      <c r="L10" s="102"/>
      <c r="M10" s="102"/>
      <c r="N10" s="102"/>
      <c r="O10" s="103"/>
      <c r="P10" s="103"/>
      <c r="Q10" s="103"/>
      <c r="R10" s="103"/>
      <c r="S10" s="14"/>
    </row>
    <row r="11" spans="1:20" x14ac:dyDescent="0.35">
      <c r="C11" s="101" t="s">
        <v>180</v>
      </c>
      <c r="D11" s="102"/>
      <c r="E11" s="102"/>
      <c r="F11" s="102"/>
      <c r="G11" s="102"/>
      <c r="H11" s="102"/>
      <c r="I11" s="102"/>
      <c r="J11" s="102"/>
      <c r="K11" s="102"/>
      <c r="L11" s="102"/>
      <c r="M11" s="102"/>
      <c r="N11" s="102"/>
      <c r="O11" s="103"/>
      <c r="P11" s="103"/>
      <c r="Q11" s="103"/>
      <c r="R11" s="103"/>
      <c r="S11" s="14"/>
    </row>
    <row r="12" spans="1:20" x14ac:dyDescent="0.35">
      <c r="C12" s="101" t="s">
        <v>181</v>
      </c>
      <c r="D12" s="102"/>
      <c r="E12" s="102"/>
      <c r="F12" s="102"/>
      <c r="G12" s="102"/>
      <c r="H12" s="102"/>
      <c r="I12" s="102"/>
      <c r="J12" s="102"/>
      <c r="K12" s="102"/>
      <c r="L12" s="102"/>
      <c r="M12" s="102"/>
      <c r="N12" s="102"/>
      <c r="O12" s="103"/>
      <c r="P12" s="103"/>
      <c r="Q12" s="103"/>
      <c r="R12" s="103"/>
      <c r="S12" s="14"/>
    </row>
    <row r="13" spans="1:20" x14ac:dyDescent="0.35">
      <c r="C13" s="101" t="s">
        <v>182</v>
      </c>
      <c r="D13" s="102"/>
      <c r="E13" s="102"/>
      <c r="F13" s="102"/>
      <c r="G13" s="102"/>
      <c r="H13" s="102"/>
      <c r="I13" s="102"/>
      <c r="J13" s="102"/>
      <c r="K13" s="102"/>
      <c r="L13" s="102"/>
      <c r="M13" s="102"/>
      <c r="N13" s="102"/>
      <c r="O13" s="103"/>
      <c r="P13" s="103"/>
      <c r="Q13" s="103"/>
      <c r="R13" s="103"/>
      <c r="S13" s="14"/>
    </row>
    <row r="14" spans="1:20" x14ac:dyDescent="0.35">
      <c r="C14" s="101" t="s">
        <v>183</v>
      </c>
      <c r="D14" s="102"/>
      <c r="E14" s="102"/>
      <c r="F14" s="102"/>
      <c r="G14" s="102"/>
      <c r="H14" s="102"/>
      <c r="I14" s="102"/>
      <c r="J14" s="102"/>
      <c r="K14" s="102"/>
      <c r="L14" s="102"/>
      <c r="M14" s="102"/>
      <c r="N14" s="102"/>
      <c r="O14" s="103"/>
      <c r="P14" s="103"/>
      <c r="Q14" s="103"/>
      <c r="R14" s="103"/>
      <c r="S14" s="14"/>
    </row>
    <row r="15" spans="1:20" x14ac:dyDescent="0.35">
      <c r="C15" s="101" t="s">
        <v>184</v>
      </c>
      <c r="D15" s="102"/>
      <c r="E15" s="102"/>
      <c r="F15" s="102"/>
      <c r="G15" s="102"/>
      <c r="H15" s="102"/>
      <c r="I15" s="102"/>
      <c r="J15" s="102"/>
      <c r="K15" s="102"/>
      <c r="L15" s="102"/>
      <c r="M15" s="102"/>
      <c r="N15" s="102"/>
      <c r="O15" s="103"/>
      <c r="P15" s="103"/>
      <c r="Q15" s="103"/>
      <c r="R15" s="103"/>
      <c r="S15" s="14"/>
    </row>
    <row r="16" spans="1:20" x14ac:dyDescent="0.35">
      <c r="C16" s="101" t="s">
        <v>185</v>
      </c>
      <c r="D16" s="102"/>
      <c r="E16" s="102"/>
      <c r="F16" s="102"/>
      <c r="G16" s="102"/>
      <c r="H16" s="102"/>
      <c r="I16" s="102"/>
      <c r="J16" s="102"/>
      <c r="K16" s="102"/>
      <c r="L16" s="102"/>
      <c r="M16" s="102"/>
      <c r="N16" s="102"/>
      <c r="O16" s="103"/>
      <c r="P16" s="103"/>
      <c r="Q16" s="103"/>
      <c r="R16" s="103"/>
      <c r="S16" s="14"/>
    </row>
    <row r="17" spans="2:21" ht="15" customHeight="1" x14ac:dyDescent="0.35">
      <c r="C17" s="352" t="s">
        <v>171</v>
      </c>
      <c r="D17" s="352"/>
      <c r="E17" s="352"/>
      <c r="F17" s="352"/>
      <c r="G17" s="352"/>
      <c r="H17" s="352"/>
      <c r="I17" s="352"/>
      <c r="J17" s="352"/>
      <c r="K17" s="352"/>
      <c r="L17" s="352"/>
      <c r="M17" s="352"/>
      <c r="N17" s="352"/>
      <c r="O17" s="352"/>
      <c r="P17" s="352"/>
      <c r="Q17" s="352"/>
      <c r="R17" s="352"/>
      <c r="S17" s="352"/>
    </row>
    <row r="18" spans="2:21" x14ac:dyDescent="0.35">
      <c r="C18" s="352" t="s">
        <v>172</v>
      </c>
      <c r="D18" s="352"/>
      <c r="E18" s="352"/>
      <c r="F18" s="352"/>
      <c r="G18" s="352"/>
      <c r="H18" s="352"/>
      <c r="I18" s="352"/>
      <c r="J18" s="352"/>
      <c r="K18" s="352"/>
      <c r="L18" s="352"/>
      <c r="M18" s="352"/>
      <c r="N18" s="352"/>
      <c r="O18" s="352"/>
      <c r="P18" s="352"/>
      <c r="Q18" s="352"/>
      <c r="R18" s="352"/>
      <c r="S18" s="352"/>
    </row>
    <row r="19" spans="2:21" x14ac:dyDescent="0.35">
      <c r="C19" s="101"/>
      <c r="D19" s="104"/>
      <c r="E19" s="104"/>
      <c r="F19" s="104"/>
      <c r="G19" s="104"/>
      <c r="H19" s="104"/>
      <c r="I19" s="104"/>
      <c r="J19" s="104"/>
      <c r="K19" s="104"/>
      <c r="L19" s="104"/>
      <c r="M19" s="104"/>
      <c r="N19" s="104"/>
      <c r="O19" s="104"/>
      <c r="P19" s="100"/>
      <c r="Q19" s="100"/>
      <c r="R19" s="100"/>
      <c r="S19" s="100"/>
    </row>
    <row r="20" spans="2:21" x14ac:dyDescent="0.35">
      <c r="B20" s="98" t="s">
        <v>30</v>
      </c>
      <c r="C20" s="99"/>
      <c r="D20" s="99"/>
      <c r="E20" s="99"/>
      <c r="F20" s="99"/>
      <c r="G20" s="99"/>
      <c r="H20" s="99"/>
      <c r="I20" s="99"/>
      <c r="J20" s="99"/>
      <c r="K20" s="99"/>
      <c r="L20" s="99"/>
      <c r="M20" s="99"/>
      <c r="N20" s="99"/>
      <c r="O20" s="99"/>
      <c r="P20" s="105"/>
      <c r="Q20" s="105"/>
      <c r="R20" s="105"/>
      <c r="S20" s="105"/>
    </row>
    <row r="21" spans="2:21" ht="15" customHeight="1" x14ac:dyDescent="0.35">
      <c r="B21" s="11" t="s">
        <v>27</v>
      </c>
      <c r="C21" s="351" t="s">
        <v>31</v>
      </c>
      <c r="D21" s="351"/>
      <c r="E21" s="351"/>
      <c r="F21" s="351"/>
      <c r="G21" s="351"/>
      <c r="H21" s="351"/>
      <c r="I21" s="351"/>
      <c r="J21" s="351"/>
      <c r="K21" s="351"/>
      <c r="L21" s="351"/>
      <c r="M21" s="351"/>
      <c r="N21" s="351"/>
      <c r="O21" s="351"/>
      <c r="P21" s="351"/>
      <c r="Q21" s="351"/>
      <c r="R21" s="351"/>
      <c r="S21" s="351"/>
    </row>
    <row r="22" spans="2:21" ht="15" customHeight="1" x14ac:dyDescent="0.35">
      <c r="B22" s="12"/>
      <c r="C22" s="351"/>
      <c r="D22" s="351"/>
      <c r="E22" s="351"/>
      <c r="F22" s="351"/>
      <c r="G22" s="351"/>
      <c r="H22" s="351"/>
      <c r="I22" s="351"/>
      <c r="J22" s="351"/>
      <c r="K22" s="351"/>
      <c r="L22" s="351"/>
      <c r="M22" s="351"/>
      <c r="N22" s="351"/>
      <c r="O22" s="351"/>
      <c r="P22" s="351"/>
      <c r="Q22" s="351"/>
      <c r="R22" s="351"/>
      <c r="S22" s="351"/>
    </row>
    <row r="23" spans="2:21" ht="15.5" x14ac:dyDescent="0.35">
      <c r="B23" s="12"/>
      <c r="C23" s="351"/>
      <c r="D23" s="351"/>
      <c r="E23" s="351"/>
      <c r="F23" s="351"/>
      <c r="G23" s="351"/>
      <c r="H23" s="351"/>
      <c r="I23" s="351"/>
      <c r="J23" s="351"/>
      <c r="K23" s="351"/>
      <c r="L23" s="351"/>
      <c r="M23" s="351"/>
      <c r="N23" s="351"/>
      <c r="O23" s="351"/>
      <c r="P23" s="351"/>
      <c r="Q23" s="351"/>
      <c r="R23" s="351"/>
      <c r="S23" s="351"/>
    </row>
    <row r="24" spans="2:21" ht="15.5" x14ac:dyDescent="0.35">
      <c r="B24" s="11" t="s">
        <v>27</v>
      </c>
      <c r="C24" s="345" t="s">
        <v>32</v>
      </c>
      <c r="D24" s="346"/>
      <c r="E24" s="346"/>
      <c r="F24" s="346"/>
      <c r="G24" s="346"/>
      <c r="H24" s="346"/>
      <c r="I24" s="346"/>
      <c r="J24" s="346"/>
      <c r="K24" s="346"/>
      <c r="L24" s="346"/>
      <c r="M24" s="346"/>
      <c r="N24" s="346"/>
      <c r="O24" s="346"/>
      <c r="P24" s="346"/>
      <c r="Q24" s="346"/>
      <c r="R24" s="346"/>
      <c r="S24" s="346"/>
    </row>
    <row r="25" spans="2:21" ht="15.5" x14ac:dyDescent="0.35">
      <c r="B25" s="11" t="s">
        <v>27</v>
      </c>
      <c r="C25" s="214" t="s">
        <v>164</v>
      </c>
      <c r="D25" s="214"/>
      <c r="E25" s="214"/>
      <c r="F25" s="214"/>
      <c r="G25" s="214"/>
      <c r="H25" s="214"/>
      <c r="I25" s="214"/>
      <c r="J25" s="214"/>
      <c r="K25" s="214"/>
      <c r="L25" s="214"/>
      <c r="M25" s="214"/>
      <c r="N25" s="214"/>
      <c r="O25" s="214"/>
      <c r="P25" s="214"/>
      <c r="Q25" s="214"/>
      <c r="R25" s="214"/>
      <c r="S25" s="214"/>
      <c r="U25" s="8"/>
    </row>
    <row r="26" spans="2:21" ht="15.5" x14ac:dyDescent="0.35">
      <c r="B26" s="11"/>
      <c r="C26" s="214" t="s">
        <v>165</v>
      </c>
      <c r="D26" s="214"/>
      <c r="E26" s="214"/>
      <c r="F26" s="214"/>
      <c r="G26" s="214"/>
      <c r="H26" s="214"/>
      <c r="I26" s="214"/>
      <c r="J26" s="214"/>
      <c r="K26" s="214"/>
      <c r="L26" s="214"/>
      <c r="M26" s="214"/>
      <c r="N26" s="214"/>
      <c r="O26" s="214"/>
      <c r="P26" s="214"/>
      <c r="Q26" s="214"/>
      <c r="R26" s="214"/>
      <c r="S26" s="214"/>
      <c r="U26" s="8"/>
    </row>
    <row r="27" spans="2:21" ht="45" customHeight="1" x14ac:dyDescent="0.35">
      <c r="B27" s="11" t="s">
        <v>27</v>
      </c>
      <c r="C27" s="214" t="s">
        <v>33</v>
      </c>
      <c r="D27" s="214"/>
      <c r="E27" s="214"/>
      <c r="F27" s="214"/>
      <c r="G27" s="214"/>
      <c r="H27" s="214"/>
      <c r="I27" s="214"/>
      <c r="J27" s="214"/>
      <c r="K27" s="214"/>
      <c r="L27" s="214"/>
      <c r="M27" s="214"/>
      <c r="N27" s="214"/>
      <c r="O27" s="214"/>
      <c r="P27" s="214"/>
      <c r="Q27" s="214"/>
      <c r="R27" s="214"/>
      <c r="S27" s="214"/>
      <c r="T27" s="214"/>
    </row>
    <row r="28" spans="2:21" ht="15" customHeight="1" x14ac:dyDescent="0.35">
      <c r="B28" s="11" t="s">
        <v>27</v>
      </c>
      <c r="C28" s="214" t="s">
        <v>34</v>
      </c>
      <c r="D28" s="214"/>
      <c r="E28" s="214"/>
      <c r="F28" s="214"/>
      <c r="G28" s="214"/>
      <c r="H28" s="214"/>
      <c r="I28" s="214"/>
      <c r="J28" s="214"/>
      <c r="K28" s="214"/>
      <c r="L28" s="214"/>
      <c r="M28" s="214"/>
      <c r="N28" s="214"/>
      <c r="O28" s="214"/>
      <c r="P28" s="214"/>
      <c r="Q28" s="214"/>
      <c r="R28" s="214"/>
      <c r="S28" s="214"/>
    </row>
    <row r="29" spans="2:21" ht="15.5" x14ac:dyDescent="0.35">
      <c r="B29" s="12"/>
      <c r="C29" s="214"/>
      <c r="D29" s="214"/>
      <c r="E29" s="214"/>
      <c r="F29" s="214"/>
      <c r="G29" s="214"/>
      <c r="H29" s="214"/>
      <c r="I29" s="214"/>
      <c r="J29" s="214"/>
      <c r="K29" s="214"/>
      <c r="L29" s="214"/>
      <c r="M29" s="214"/>
      <c r="N29" s="214"/>
      <c r="O29" s="214"/>
      <c r="P29" s="214"/>
      <c r="Q29" s="214"/>
      <c r="R29" s="214"/>
      <c r="S29" s="214"/>
    </row>
    <row r="31" spans="2:21" x14ac:dyDescent="0.35">
      <c r="B31" s="98" t="s">
        <v>35</v>
      </c>
    </row>
    <row r="32" spans="2:21" ht="15" customHeight="1" x14ac:dyDescent="0.35">
      <c r="B32" s="11" t="s">
        <v>27</v>
      </c>
      <c r="C32" s="351" t="s">
        <v>166</v>
      </c>
      <c r="D32" s="351"/>
      <c r="E32" s="351"/>
      <c r="F32" s="351"/>
      <c r="G32" s="351"/>
      <c r="H32" s="351"/>
      <c r="I32" s="351"/>
      <c r="J32" s="351"/>
      <c r="K32" s="351"/>
      <c r="L32" s="351"/>
      <c r="M32" s="351"/>
      <c r="N32" s="351"/>
      <c r="O32" s="351"/>
      <c r="P32" s="351"/>
      <c r="Q32" s="351"/>
      <c r="R32" s="351"/>
      <c r="S32" s="351"/>
    </row>
    <row r="33" spans="2:19" ht="15" customHeight="1" x14ac:dyDescent="0.35">
      <c r="B33" s="11"/>
      <c r="C33" s="351" t="s">
        <v>186</v>
      </c>
      <c r="D33" s="351"/>
      <c r="E33" s="351"/>
      <c r="F33" s="351"/>
      <c r="G33" s="351"/>
      <c r="H33" s="351"/>
      <c r="I33" s="351"/>
      <c r="J33" s="351"/>
      <c r="K33" s="351"/>
      <c r="L33" s="351"/>
      <c r="M33" s="351"/>
      <c r="N33" s="351"/>
      <c r="O33" s="351"/>
      <c r="P33" s="351"/>
      <c r="Q33" s="351"/>
      <c r="R33" s="351"/>
      <c r="S33" s="351"/>
    </row>
    <row r="34" spans="2:19" ht="15.5" x14ac:dyDescent="0.35">
      <c r="B34" s="11" t="s">
        <v>27</v>
      </c>
      <c r="C34" s="345" t="s">
        <v>50</v>
      </c>
      <c r="D34" s="346"/>
      <c r="E34" s="346"/>
      <c r="F34" s="346"/>
      <c r="G34" s="346"/>
      <c r="H34" s="346"/>
      <c r="I34" s="346"/>
      <c r="J34" s="346"/>
      <c r="K34" s="346"/>
      <c r="L34" s="346"/>
      <c r="M34" s="346"/>
      <c r="N34" s="346"/>
      <c r="O34" s="346"/>
      <c r="P34" s="346"/>
      <c r="Q34" s="346"/>
      <c r="R34" s="346"/>
      <c r="S34" s="346"/>
    </row>
    <row r="35" spans="2:19" ht="15.5" x14ac:dyDescent="0.35">
      <c r="B35" s="11" t="s">
        <v>27</v>
      </c>
      <c r="C35" s="345" t="s">
        <v>124</v>
      </c>
      <c r="D35" s="346"/>
      <c r="E35" s="346"/>
      <c r="F35" s="346"/>
      <c r="G35" s="346"/>
      <c r="H35" s="346"/>
      <c r="I35" s="346"/>
      <c r="J35" s="346"/>
      <c r="K35" s="346"/>
      <c r="L35" s="346"/>
      <c r="M35" s="346"/>
      <c r="N35" s="346"/>
      <c r="O35" s="346"/>
      <c r="P35" s="346"/>
      <c r="Q35" s="346"/>
      <c r="R35" s="346"/>
      <c r="S35" s="346"/>
    </row>
    <row r="36" spans="2:19" ht="15.5" x14ac:dyDescent="0.35">
      <c r="B36" s="11" t="s">
        <v>27</v>
      </c>
      <c r="C36" s="345" t="s">
        <v>36</v>
      </c>
      <c r="D36" s="346"/>
      <c r="E36" s="346"/>
      <c r="F36" s="346"/>
      <c r="G36" s="346"/>
      <c r="H36" s="346"/>
      <c r="I36" s="346"/>
      <c r="J36" s="346"/>
      <c r="K36" s="346"/>
      <c r="L36" s="346"/>
      <c r="M36" s="346"/>
      <c r="N36" s="346"/>
      <c r="O36" s="346"/>
      <c r="P36" s="346"/>
      <c r="Q36" s="346"/>
      <c r="R36" s="346"/>
      <c r="S36" s="346"/>
    </row>
    <row r="37" spans="2:19" ht="15.5" x14ac:dyDescent="0.35">
      <c r="B37" s="11" t="s">
        <v>27</v>
      </c>
      <c r="C37" s="345" t="s">
        <v>37</v>
      </c>
      <c r="D37" s="346"/>
      <c r="E37" s="346"/>
      <c r="F37" s="346"/>
      <c r="G37" s="346"/>
      <c r="H37" s="346"/>
      <c r="I37" s="346"/>
      <c r="J37" s="346"/>
      <c r="K37" s="346"/>
      <c r="L37" s="346"/>
      <c r="M37" s="346"/>
      <c r="N37" s="346"/>
      <c r="O37" s="346"/>
      <c r="P37" s="346"/>
      <c r="Q37" s="346"/>
      <c r="R37" s="346"/>
      <c r="S37" s="346"/>
    </row>
    <row r="38" spans="2:19" ht="15.5" x14ac:dyDescent="0.35">
      <c r="B38" s="11" t="s">
        <v>27</v>
      </c>
      <c r="C38" s="345" t="s">
        <v>38</v>
      </c>
      <c r="D38" s="346"/>
      <c r="E38" s="346"/>
      <c r="F38" s="346"/>
      <c r="G38" s="346"/>
      <c r="H38" s="346"/>
      <c r="I38" s="346"/>
      <c r="J38" s="346"/>
      <c r="K38" s="346"/>
      <c r="L38" s="346"/>
      <c r="M38" s="346"/>
      <c r="N38" s="346"/>
      <c r="O38" s="346"/>
      <c r="P38" s="346"/>
      <c r="Q38" s="346"/>
      <c r="R38" s="346"/>
      <c r="S38" s="346"/>
    </row>
    <row r="39" spans="2:19" ht="15" customHeight="1" x14ac:dyDescent="0.35">
      <c r="B39" s="11" t="s">
        <v>27</v>
      </c>
      <c r="C39" s="214" t="s">
        <v>39</v>
      </c>
      <c r="D39" s="214"/>
      <c r="E39" s="214"/>
      <c r="F39" s="214"/>
      <c r="G39" s="214"/>
      <c r="H39" s="214"/>
      <c r="I39" s="214"/>
      <c r="J39" s="214"/>
      <c r="K39" s="214"/>
      <c r="L39" s="214"/>
      <c r="M39" s="214"/>
      <c r="N39" s="214"/>
      <c r="O39" s="214"/>
      <c r="P39" s="214"/>
      <c r="Q39" s="214"/>
      <c r="R39" s="214"/>
      <c r="S39" s="214"/>
    </row>
    <row r="40" spans="2:19" ht="15.5" x14ac:dyDescent="0.35">
      <c r="B40" s="11"/>
      <c r="C40" s="214"/>
      <c r="D40" s="214"/>
      <c r="E40" s="214"/>
      <c r="F40" s="214"/>
      <c r="G40" s="214"/>
      <c r="H40" s="214"/>
      <c r="I40" s="214"/>
      <c r="J40" s="214"/>
      <c r="K40" s="214"/>
      <c r="L40" s="214"/>
      <c r="M40" s="214"/>
      <c r="N40" s="214"/>
      <c r="O40" s="214"/>
      <c r="P40" s="214"/>
      <c r="Q40" s="214"/>
      <c r="R40" s="214"/>
      <c r="S40" s="214"/>
    </row>
    <row r="41" spans="2:19" ht="15.5" x14ac:dyDescent="0.35">
      <c r="B41" s="11" t="s">
        <v>27</v>
      </c>
      <c r="C41" s="345" t="s">
        <v>40</v>
      </c>
      <c r="D41" s="346"/>
      <c r="E41" s="346"/>
      <c r="F41" s="346"/>
      <c r="G41" s="346"/>
      <c r="H41" s="346"/>
      <c r="I41" s="346"/>
      <c r="J41" s="346"/>
      <c r="K41" s="346"/>
      <c r="L41" s="346"/>
      <c r="M41" s="346"/>
      <c r="N41" s="346"/>
      <c r="O41" s="346"/>
      <c r="P41" s="346"/>
      <c r="Q41" s="346"/>
      <c r="R41" s="346"/>
      <c r="S41" s="346"/>
    </row>
    <row r="42" spans="2:19" ht="15.5" x14ac:dyDescent="0.35">
      <c r="B42" s="11" t="s">
        <v>27</v>
      </c>
      <c r="C42" s="345" t="s">
        <v>41</v>
      </c>
      <c r="D42" s="346"/>
      <c r="E42" s="346"/>
      <c r="F42" s="346"/>
      <c r="G42" s="346"/>
      <c r="H42" s="346"/>
      <c r="I42" s="346"/>
      <c r="J42" s="346"/>
      <c r="K42" s="346"/>
      <c r="L42" s="346"/>
      <c r="M42" s="346"/>
      <c r="N42" s="346"/>
      <c r="O42" s="346"/>
      <c r="P42" s="346"/>
      <c r="Q42" s="346"/>
      <c r="R42" s="346"/>
      <c r="S42" s="346"/>
    </row>
    <row r="43" spans="2:19" ht="15.5" x14ac:dyDescent="0.35">
      <c r="B43" s="11" t="s">
        <v>27</v>
      </c>
      <c r="C43" s="214" t="s">
        <v>42</v>
      </c>
      <c r="D43" s="214"/>
      <c r="E43" s="214"/>
      <c r="F43" s="214"/>
      <c r="G43" s="214"/>
      <c r="H43" s="214"/>
      <c r="I43" s="214"/>
      <c r="J43" s="214"/>
      <c r="K43" s="214"/>
      <c r="L43" s="214"/>
      <c r="M43" s="214"/>
      <c r="N43" s="214"/>
      <c r="O43" s="214"/>
      <c r="P43" s="214"/>
      <c r="Q43" s="214"/>
      <c r="R43" s="214"/>
      <c r="S43" s="214"/>
    </row>
    <row r="44" spans="2:19" ht="15" customHeight="1" x14ac:dyDescent="0.35">
      <c r="B44" s="11" t="s">
        <v>27</v>
      </c>
      <c r="C44" s="214" t="s">
        <v>167</v>
      </c>
      <c r="D44" s="214"/>
      <c r="E44" s="214"/>
      <c r="F44" s="214"/>
      <c r="G44" s="214"/>
      <c r="H44" s="214"/>
      <c r="I44" s="214"/>
      <c r="J44" s="214"/>
      <c r="K44" s="214"/>
      <c r="L44" s="214"/>
      <c r="M44" s="214"/>
      <c r="N44" s="214"/>
      <c r="O44" s="214"/>
      <c r="P44" s="214"/>
      <c r="Q44" s="214"/>
      <c r="R44" s="214"/>
      <c r="S44" s="214"/>
    </row>
    <row r="45" spans="2:19" ht="15.5" x14ac:dyDescent="0.35">
      <c r="B45" s="11"/>
      <c r="C45" s="214" t="s">
        <v>168</v>
      </c>
      <c r="D45" s="214"/>
      <c r="E45" s="214"/>
      <c r="F45" s="214"/>
      <c r="G45" s="214"/>
      <c r="H45" s="214"/>
      <c r="I45" s="214"/>
      <c r="J45" s="214"/>
      <c r="K45" s="214"/>
      <c r="L45" s="214"/>
      <c r="M45" s="214"/>
      <c r="N45" s="214"/>
      <c r="O45" s="214"/>
      <c r="P45" s="214"/>
      <c r="Q45" s="214"/>
      <c r="R45" s="214"/>
      <c r="S45" s="214"/>
    </row>
    <row r="46" spans="2:19" ht="15" customHeight="1" x14ac:dyDescent="0.35">
      <c r="B46" s="11" t="s">
        <v>27</v>
      </c>
      <c r="C46" s="214" t="s">
        <v>43</v>
      </c>
      <c r="D46" s="214"/>
      <c r="E46" s="214"/>
      <c r="F46" s="214"/>
      <c r="G46" s="214"/>
      <c r="H46" s="214"/>
      <c r="I46" s="214"/>
      <c r="J46" s="214"/>
      <c r="K46" s="214"/>
      <c r="L46" s="214"/>
      <c r="M46" s="214"/>
      <c r="N46" s="214"/>
      <c r="O46" s="214"/>
      <c r="P46" s="214"/>
      <c r="Q46" s="214"/>
      <c r="R46" s="214"/>
      <c r="S46" s="214"/>
    </row>
    <row r="47" spans="2:19" ht="15.5" x14ac:dyDescent="0.35">
      <c r="B47" s="11"/>
      <c r="C47" s="214"/>
      <c r="D47" s="214"/>
      <c r="E47" s="214"/>
      <c r="F47" s="214"/>
      <c r="G47" s="214"/>
      <c r="H47" s="214"/>
      <c r="I47" s="214"/>
      <c r="J47" s="214"/>
      <c r="K47" s="214"/>
      <c r="L47" s="214"/>
      <c r="M47" s="214"/>
      <c r="N47" s="214"/>
      <c r="O47" s="214"/>
      <c r="P47" s="214"/>
      <c r="Q47" s="214"/>
      <c r="R47" s="214"/>
      <c r="S47" s="214"/>
    </row>
    <row r="48" spans="2:19" ht="15" customHeight="1" x14ac:dyDescent="0.35">
      <c r="B48" s="11" t="s">
        <v>27</v>
      </c>
      <c r="C48" s="214" t="s">
        <v>44</v>
      </c>
      <c r="D48" s="214"/>
      <c r="E48" s="214"/>
      <c r="F48" s="214"/>
      <c r="G48" s="214"/>
      <c r="H48" s="214"/>
      <c r="I48" s="214"/>
      <c r="J48" s="214"/>
      <c r="K48" s="214"/>
      <c r="L48" s="214"/>
      <c r="M48" s="214"/>
      <c r="N48" s="214"/>
      <c r="O48" s="214"/>
      <c r="P48" s="214"/>
      <c r="Q48" s="214"/>
      <c r="R48" s="214"/>
      <c r="S48" s="214"/>
    </row>
    <row r="49" spans="2:19" ht="15.5" x14ac:dyDescent="0.35">
      <c r="B49" s="11"/>
      <c r="C49" s="214"/>
      <c r="D49" s="214"/>
      <c r="E49" s="214"/>
      <c r="F49" s="214"/>
      <c r="G49" s="214"/>
      <c r="H49" s="214"/>
      <c r="I49" s="214"/>
      <c r="J49" s="214"/>
      <c r="K49" s="214"/>
      <c r="L49" s="214"/>
      <c r="M49" s="214"/>
      <c r="N49" s="214"/>
      <c r="O49" s="214"/>
      <c r="P49" s="214"/>
      <c r="Q49" s="214"/>
      <c r="R49" s="214"/>
      <c r="S49" s="214"/>
    </row>
    <row r="50" spans="2:19" ht="15" customHeight="1" x14ac:dyDescent="0.35">
      <c r="B50" s="11" t="s">
        <v>27</v>
      </c>
      <c r="C50" s="214" t="s">
        <v>45</v>
      </c>
      <c r="D50" s="214"/>
      <c r="E50" s="214"/>
      <c r="F50" s="214"/>
      <c r="G50" s="214"/>
      <c r="H50" s="214"/>
      <c r="I50" s="214"/>
      <c r="J50" s="214"/>
      <c r="K50" s="214"/>
      <c r="L50" s="214"/>
      <c r="M50" s="214"/>
      <c r="N50" s="214"/>
      <c r="O50" s="214"/>
      <c r="P50" s="214"/>
      <c r="Q50" s="214"/>
      <c r="R50" s="214"/>
      <c r="S50" s="214"/>
    </row>
    <row r="51" spans="2:19" ht="15" customHeight="1" x14ac:dyDescent="0.35">
      <c r="C51" s="214"/>
      <c r="D51" s="214"/>
      <c r="E51" s="214"/>
      <c r="F51" s="214"/>
      <c r="G51" s="214"/>
      <c r="H51" s="214"/>
      <c r="I51" s="214"/>
      <c r="J51" s="214"/>
      <c r="K51" s="214"/>
      <c r="L51" s="214"/>
      <c r="M51" s="214"/>
      <c r="N51" s="214"/>
      <c r="O51" s="214"/>
      <c r="P51" s="214"/>
      <c r="Q51" s="214"/>
      <c r="R51" s="214"/>
      <c r="S51" s="214"/>
    </row>
    <row r="52" spans="2:19" x14ac:dyDescent="0.35">
      <c r="C52" s="214"/>
      <c r="D52" s="214"/>
      <c r="E52" s="214"/>
      <c r="F52" s="214"/>
      <c r="G52" s="214"/>
      <c r="H52" s="214"/>
      <c r="I52" s="214"/>
      <c r="J52" s="214"/>
      <c r="K52" s="214"/>
      <c r="L52" s="214"/>
      <c r="M52" s="214"/>
      <c r="N52" s="214"/>
      <c r="O52" s="214"/>
      <c r="P52" s="214"/>
      <c r="Q52" s="214"/>
      <c r="R52" s="214"/>
      <c r="S52" s="214"/>
    </row>
    <row r="53" spans="2:19" ht="15.5" x14ac:dyDescent="0.35">
      <c r="B53" s="11" t="s">
        <v>27</v>
      </c>
      <c r="C53" s="345" t="s">
        <v>46</v>
      </c>
      <c r="D53" s="346"/>
      <c r="E53" s="346"/>
      <c r="F53" s="346"/>
      <c r="G53" s="346"/>
      <c r="H53" s="346"/>
      <c r="I53" s="346"/>
      <c r="J53" s="346"/>
      <c r="K53" s="346"/>
      <c r="L53" s="346"/>
      <c r="M53" s="346"/>
      <c r="N53" s="346"/>
      <c r="O53" s="346"/>
      <c r="P53" s="346"/>
      <c r="Q53" s="346"/>
      <c r="R53" s="346"/>
      <c r="S53" s="346"/>
    </row>
    <row r="54" spans="2:19" ht="15.5" x14ac:dyDescent="0.35">
      <c r="B54" s="11" t="s">
        <v>27</v>
      </c>
      <c r="C54" s="351" t="s">
        <v>47</v>
      </c>
      <c r="D54" s="351"/>
      <c r="E54" s="351"/>
      <c r="F54" s="351"/>
      <c r="G54" s="351"/>
      <c r="H54" s="351"/>
      <c r="I54" s="351"/>
      <c r="J54" s="351"/>
      <c r="K54" s="351"/>
      <c r="L54" s="351"/>
      <c r="M54" s="351"/>
      <c r="N54" s="351"/>
      <c r="O54" s="351"/>
      <c r="P54" s="351"/>
      <c r="Q54" s="351"/>
      <c r="R54" s="351"/>
      <c r="S54" s="351"/>
    </row>
    <row r="55" spans="2:19" ht="15.5" x14ac:dyDescent="0.35">
      <c r="B55" s="11"/>
      <c r="C55" s="351"/>
      <c r="D55" s="351"/>
      <c r="E55" s="351"/>
      <c r="F55" s="351"/>
      <c r="G55" s="351"/>
      <c r="H55" s="351"/>
      <c r="I55" s="351"/>
      <c r="J55" s="351"/>
      <c r="K55" s="351"/>
      <c r="L55" s="351"/>
      <c r="M55" s="351"/>
      <c r="N55" s="351"/>
      <c r="O55" s="351"/>
      <c r="P55" s="351"/>
      <c r="Q55" s="351"/>
      <c r="R55" s="351"/>
      <c r="S55" s="351"/>
    </row>
    <row r="56" spans="2:19" ht="15.5" x14ac:dyDescent="0.35">
      <c r="B56" s="11"/>
      <c r="C56" s="351"/>
      <c r="D56" s="351"/>
      <c r="E56" s="351"/>
      <c r="F56" s="351"/>
      <c r="G56" s="351"/>
      <c r="H56" s="351"/>
      <c r="I56" s="351"/>
      <c r="J56" s="351"/>
      <c r="K56" s="351"/>
      <c r="L56" s="351"/>
      <c r="M56" s="351"/>
      <c r="N56" s="351"/>
      <c r="O56" s="351"/>
      <c r="P56" s="351"/>
      <c r="Q56" s="351"/>
      <c r="R56" s="351"/>
      <c r="S56" s="351"/>
    </row>
    <row r="58" spans="2:19" x14ac:dyDescent="0.35">
      <c r="B58" s="98" t="s">
        <v>48</v>
      </c>
    </row>
    <row r="59" spans="2:19" ht="15.5" x14ac:dyDescent="0.35">
      <c r="B59" s="11" t="s">
        <v>27</v>
      </c>
      <c r="C59" s="345" t="s">
        <v>49</v>
      </c>
      <c r="D59" s="346"/>
      <c r="E59" s="346"/>
      <c r="F59" s="346"/>
      <c r="G59" s="346"/>
      <c r="H59" s="346"/>
      <c r="I59" s="346"/>
      <c r="J59" s="346"/>
      <c r="K59" s="346"/>
      <c r="L59" s="346"/>
      <c r="M59" s="346"/>
      <c r="N59" s="346"/>
      <c r="O59" s="346"/>
      <c r="P59" s="346"/>
      <c r="Q59" s="346"/>
      <c r="R59" s="346"/>
      <c r="S59" s="346"/>
    </row>
    <row r="60" spans="2:19" ht="15.5" x14ac:dyDescent="0.35">
      <c r="B60" s="11" t="s">
        <v>27</v>
      </c>
      <c r="C60" s="345" t="s">
        <v>50</v>
      </c>
      <c r="D60" s="346"/>
      <c r="E60" s="346"/>
      <c r="F60" s="346"/>
      <c r="G60" s="346"/>
      <c r="H60" s="346"/>
      <c r="I60" s="346"/>
      <c r="J60" s="346"/>
      <c r="K60" s="346"/>
      <c r="L60" s="346"/>
      <c r="M60" s="346"/>
      <c r="N60" s="346"/>
      <c r="O60" s="346"/>
      <c r="P60" s="346"/>
      <c r="Q60" s="346"/>
      <c r="R60" s="346"/>
      <c r="S60" s="346"/>
    </row>
    <row r="61" spans="2:19" ht="15.5" x14ac:dyDescent="0.35">
      <c r="B61" s="11" t="s">
        <v>27</v>
      </c>
      <c r="C61" s="345" t="s">
        <v>51</v>
      </c>
      <c r="D61" s="346"/>
      <c r="E61" s="346"/>
      <c r="F61" s="346"/>
      <c r="G61" s="346"/>
      <c r="H61" s="346"/>
      <c r="I61" s="346"/>
      <c r="J61" s="346"/>
      <c r="K61" s="346"/>
      <c r="L61" s="346"/>
      <c r="M61" s="346"/>
      <c r="N61" s="346"/>
      <c r="O61" s="346"/>
      <c r="P61" s="346"/>
      <c r="Q61" s="346"/>
      <c r="R61" s="346"/>
      <c r="S61" s="346"/>
    </row>
    <row r="62" spans="2:19" ht="15.5" x14ac:dyDescent="0.35">
      <c r="B62" s="11" t="s">
        <v>27</v>
      </c>
      <c r="C62" s="345" t="s">
        <v>52</v>
      </c>
      <c r="D62" s="346"/>
      <c r="E62" s="346"/>
      <c r="F62" s="346"/>
      <c r="G62" s="346"/>
      <c r="H62" s="346"/>
      <c r="I62" s="346"/>
      <c r="J62" s="346"/>
      <c r="K62" s="346"/>
      <c r="L62" s="346"/>
      <c r="M62" s="346"/>
      <c r="N62" s="346"/>
      <c r="O62" s="346"/>
      <c r="P62" s="346"/>
      <c r="Q62" s="346"/>
      <c r="R62" s="346"/>
      <c r="S62" s="346"/>
    </row>
    <row r="63" spans="2:19" ht="15" customHeight="1" x14ac:dyDescent="0.35">
      <c r="B63" s="11" t="s">
        <v>27</v>
      </c>
      <c r="C63" s="214" t="s">
        <v>169</v>
      </c>
      <c r="D63" s="214"/>
      <c r="E63" s="214"/>
      <c r="F63" s="214"/>
      <c r="G63" s="214"/>
      <c r="H63" s="214"/>
      <c r="I63" s="214"/>
      <c r="J63" s="214"/>
      <c r="K63" s="214"/>
      <c r="L63" s="214"/>
      <c r="M63" s="214"/>
      <c r="N63" s="214"/>
      <c r="O63" s="214"/>
      <c r="P63" s="214"/>
      <c r="Q63" s="214"/>
      <c r="R63" s="214"/>
      <c r="S63" s="214"/>
    </row>
    <row r="64" spans="2:19" ht="15.5" x14ac:dyDescent="0.35">
      <c r="B64" s="11"/>
      <c r="C64" s="214" t="s">
        <v>170</v>
      </c>
      <c r="D64" s="214"/>
      <c r="E64" s="214"/>
      <c r="F64" s="214"/>
      <c r="G64" s="214"/>
      <c r="H64" s="214"/>
      <c r="I64" s="214"/>
      <c r="J64" s="214"/>
      <c r="K64" s="214"/>
      <c r="L64" s="214"/>
      <c r="M64" s="214"/>
      <c r="N64" s="214"/>
      <c r="O64" s="214"/>
      <c r="P64" s="214"/>
      <c r="Q64" s="214"/>
      <c r="R64" s="214"/>
      <c r="S64" s="214"/>
    </row>
    <row r="65" spans="2:19" ht="15.5" x14ac:dyDescent="0.35">
      <c r="B65" s="11" t="s">
        <v>27</v>
      </c>
      <c r="C65" s="345" t="s">
        <v>53</v>
      </c>
      <c r="D65" s="346"/>
      <c r="E65" s="346"/>
      <c r="F65" s="346"/>
      <c r="G65" s="346"/>
      <c r="H65" s="346"/>
      <c r="I65" s="346"/>
      <c r="J65" s="346"/>
      <c r="K65" s="346"/>
      <c r="L65" s="346"/>
      <c r="M65" s="346"/>
      <c r="N65" s="346"/>
      <c r="O65" s="346"/>
      <c r="P65" s="346"/>
      <c r="Q65" s="346"/>
      <c r="R65" s="346"/>
      <c r="S65" s="346"/>
    </row>
    <row r="66" spans="2:19" ht="15.5" x14ac:dyDescent="0.35">
      <c r="B66" s="11" t="s">
        <v>27</v>
      </c>
      <c r="C66" s="345" t="s">
        <v>125</v>
      </c>
      <c r="D66" s="346"/>
      <c r="E66" s="346"/>
      <c r="F66" s="346"/>
      <c r="G66" s="346"/>
      <c r="H66" s="346"/>
      <c r="I66" s="346"/>
      <c r="J66" s="346"/>
      <c r="K66" s="346"/>
      <c r="L66" s="346"/>
      <c r="M66" s="346"/>
      <c r="N66" s="346"/>
      <c r="O66" s="346"/>
      <c r="P66" s="346"/>
      <c r="Q66" s="346"/>
      <c r="R66" s="346"/>
      <c r="S66" s="346"/>
    </row>
    <row r="67" spans="2:19" ht="15.5" x14ac:dyDescent="0.35">
      <c r="B67" s="11" t="s">
        <v>27</v>
      </c>
      <c r="C67" s="345" t="s">
        <v>54</v>
      </c>
      <c r="D67" s="346"/>
      <c r="E67" s="346"/>
      <c r="F67" s="346"/>
      <c r="G67" s="346"/>
      <c r="H67" s="346"/>
      <c r="I67" s="346"/>
      <c r="J67" s="346"/>
      <c r="K67" s="346"/>
      <c r="L67" s="346"/>
      <c r="M67" s="346"/>
      <c r="N67" s="346"/>
      <c r="O67" s="346"/>
      <c r="P67" s="346"/>
      <c r="Q67" s="346"/>
      <c r="R67" s="346"/>
      <c r="S67" s="346"/>
    </row>
    <row r="68" spans="2:19" ht="15.5" x14ac:dyDescent="0.35">
      <c r="B68" s="11" t="s">
        <v>27</v>
      </c>
      <c r="C68" s="345" t="s">
        <v>55</v>
      </c>
      <c r="D68" s="346"/>
      <c r="E68" s="346"/>
      <c r="F68" s="346"/>
      <c r="G68" s="346"/>
      <c r="H68" s="346"/>
      <c r="I68" s="346"/>
      <c r="J68" s="346"/>
      <c r="K68" s="346"/>
      <c r="L68" s="346"/>
      <c r="M68" s="346"/>
      <c r="N68" s="346"/>
      <c r="O68" s="346"/>
      <c r="P68" s="346"/>
      <c r="Q68" s="346"/>
      <c r="R68" s="346"/>
      <c r="S68" s="346"/>
    </row>
    <row r="69" spans="2:19" ht="15.5" x14ac:dyDescent="0.35">
      <c r="B69" s="11" t="s">
        <v>27</v>
      </c>
      <c r="C69" s="345" t="s">
        <v>56</v>
      </c>
      <c r="D69" s="346"/>
      <c r="E69" s="346"/>
      <c r="F69" s="346"/>
      <c r="G69" s="346"/>
      <c r="H69" s="346"/>
      <c r="I69" s="346"/>
      <c r="J69" s="346"/>
      <c r="K69" s="346"/>
      <c r="L69" s="346"/>
      <c r="M69" s="346"/>
      <c r="N69" s="346"/>
      <c r="O69" s="346"/>
      <c r="P69" s="346"/>
      <c r="Q69" s="346"/>
      <c r="R69" s="346"/>
      <c r="S69" s="346"/>
    </row>
    <row r="70" spans="2:19" ht="15.5" x14ac:dyDescent="0.35">
      <c r="B70" s="11" t="s">
        <v>27</v>
      </c>
      <c r="C70" s="345" t="s">
        <v>57</v>
      </c>
      <c r="D70" s="346"/>
      <c r="E70" s="346"/>
      <c r="F70" s="346"/>
      <c r="G70" s="346"/>
      <c r="H70" s="346"/>
      <c r="I70" s="346"/>
      <c r="J70" s="346"/>
      <c r="K70" s="346"/>
      <c r="L70" s="346"/>
      <c r="M70" s="346"/>
      <c r="N70" s="346"/>
      <c r="O70" s="346"/>
      <c r="P70" s="346"/>
      <c r="Q70" s="346"/>
      <c r="R70" s="346"/>
      <c r="S70" s="346"/>
    </row>
    <row r="71" spans="2:19" ht="15" customHeight="1" x14ac:dyDescent="0.35">
      <c r="B71" s="11" t="s">
        <v>27</v>
      </c>
      <c r="C71" s="214" t="s">
        <v>58</v>
      </c>
      <c r="D71" s="214"/>
      <c r="E71" s="214"/>
      <c r="F71" s="214"/>
      <c r="G71" s="214"/>
      <c r="H71" s="214"/>
      <c r="I71" s="214"/>
      <c r="J71" s="214"/>
      <c r="K71" s="214"/>
      <c r="L71" s="214"/>
      <c r="M71" s="214"/>
      <c r="N71" s="214"/>
      <c r="O71" s="214"/>
      <c r="P71" s="214"/>
      <c r="Q71" s="214"/>
      <c r="R71" s="214"/>
      <c r="S71" s="214"/>
    </row>
    <row r="72" spans="2:19" ht="15" customHeight="1" x14ac:dyDescent="0.35">
      <c r="B72" s="11" t="s">
        <v>27</v>
      </c>
      <c r="C72" s="345" t="s">
        <v>59</v>
      </c>
      <c r="D72" s="346"/>
      <c r="E72" s="346"/>
      <c r="F72" s="346"/>
      <c r="G72" s="346"/>
      <c r="H72" s="346"/>
      <c r="I72" s="346"/>
      <c r="J72" s="346"/>
      <c r="K72" s="346"/>
      <c r="L72" s="346"/>
      <c r="M72" s="346"/>
      <c r="N72" s="346"/>
      <c r="O72" s="346"/>
      <c r="P72" s="346"/>
      <c r="Q72" s="346"/>
      <c r="R72" s="346"/>
      <c r="S72" s="346"/>
    </row>
    <row r="73" spans="2:19" ht="15" customHeight="1" x14ac:dyDescent="0.35">
      <c r="B73" s="11" t="s">
        <v>27</v>
      </c>
      <c r="C73" s="214" t="s">
        <v>173</v>
      </c>
      <c r="D73" s="214"/>
      <c r="E73" s="214"/>
      <c r="F73" s="214"/>
      <c r="G73" s="214"/>
      <c r="H73" s="214"/>
      <c r="I73" s="214"/>
      <c r="J73" s="214"/>
      <c r="K73" s="214"/>
      <c r="L73" s="214"/>
      <c r="M73" s="214"/>
      <c r="N73" s="214"/>
      <c r="O73" s="214"/>
      <c r="P73" s="214"/>
      <c r="Q73" s="214"/>
      <c r="R73" s="214"/>
      <c r="S73" s="214"/>
    </row>
    <row r="74" spans="2:19" ht="15.5" x14ac:dyDescent="0.35">
      <c r="B74" s="11"/>
      <c r="C74" s="214" t="s">
        <v>174</v>
      </c>
      <c r="D74" s="214"/>
      <c r="E74" s="214"/>
      <c r="F74" s="214"/>
      <c r="G74" s="214"/>
      <c r="H74" s="214"/>
      <c r="I74" s="214"/>
      <c r="J74" s="214"/>
      <c r="K74" s="214"/>
      <c r="L74" s="214"/>
      <c r="M74" s="214"/>
      <c r="N74" s="214"/>
      <c r="O74" s="214"/>
      <c r="P74" s="214"/>
      <c r="Q74" s="214"/>
      <c r="R74" s="214"/>
      <c r="S74" s="214"/>
    </row>
    <row r="75" spans="2:19" ht="15" customHeight="1" x14ac:dyDescent="0.35">
      <c r="B75" s="11" t="s">
        <v>27</v>
      </c>
      <c r="C75" s="214" t="s">
        <v>60</v>
      </c>
      <c r="D75" s="214"/>
      <c r="E75" s="214"/>
      <c r="F75" s="214"/>
      <c r="G75" s="214"/>
      <c r="H75" s="214"/>
      <c r="I75" s="214"/>
      <c r="J75" s="214"/>
      <c r="K75" s="214"/>
      <c r="L75" s="214"/>
      <c r="M75" s="214"/>
      <c r="N75" s="214"/>
      <c r="O75" s="214"/>
      <c r="P75" s="214"/>
      <c r="Q75" s="214"/>
      <c r="R75" s="214"/>
      <c r="S75" s="214"/>
    </row>
    <row r="76" spans="2:19" ht="15.5" x14ac:dyDescent="0.35">
      <c r="B76" s="11"/>
      <c r="C76" s="214"/>
      <c r="D76" s="214"/>
      <c r="E76" s="214"/>
      <c r="F76" s="214"/>
      <c r="G76" s="214"/>
      <c r="H76" s="214"/>
      <c r="I76" s="214"/>
      <c r="J76" s="214"/>
      <c r="K76" s="214"/>
      <c r="L76" s="214"/>
      <c r="M76" s="214"/>
      <c r="N76" s="214"/>
      <c r="O76" s="214"/>
      <c r="P76" s="214"/>
      <c r="Q76" s="214"/>
      <c r="R76" s="214"/>
      <c r="S76" s="214"/>
    </row>
    <row r="77" spans="2:19" ht="15.5" x14ac:dyDescent="0.35">
      <c r="B77" s="11" t="s">
        <v>27</v>
      </c>
      <c r="C77" s="345" t="s">
        <v>61</v>
      </c>
      <c r="D77" s="346"/>
      <c r="E77" s="346"/>
      <c r="F77" s="346"/>
      <c r="G77" s="346"/>
      <c r="H77" s="346"/>
      <c r="I77" s="346"/>
      <c r="J77" s="346"/>
      <c r="K77" s="346"/>
      <c r="L77" s="346"/>
      <c r="M77" s="346"/>
      <c r="N77" s="346"/>
      <c r="O77" s="346"/>
      <c r="P77" s="346"/>
      <c r="Q77" s="346"/>
      <c r="R77" s="346"/>
      <c r="S77" s="346"/>
    </row>
    <row r="78" spans="2:19" ht="15.5" x14ac:dyDescent="0.35">
      <c r="B78" s="11" t="s">
        <v>27</v>
      </c>
      <c r="C78" s="345" t="s">
        <v>62</v>
      </c>
      <c r="D78" s="346"/>
      <c r="E78" s="346"/>
      <c r="F78" s="346"/>
      <c r="G78" s="346"/>
      <c r="H78" s="346"/>
      <c r="I78" s="346"/>
      <c r="J78" s="346"/>
      <c r="K78" s="346"/>
      <c r="L78" s="346"/>
      <c r="M78" s="346"/>
      <c r="N78" s="346"/>
      <c r="O78" s="346"/>
      <c r="P78" s="346"/>
      <c r="Q78" s="346"/>
      <c r="R78" s="346"/>
      <c r="S78" s="346"/>
    </row>
    <row r="79" spans="2:19" ht="15.5" x14ac:dyDescent="0.35">
      <c r="B79" s="11" t="s">
        <v>27</v>
      </c>
      <c r="C79" s="345" t="s">
        <v>63</v>
      </c>
      <c r="D79" s="346"/>
      <c r="E79" s="346"/>
      <c r="F79" s="346"/>
      <c r="G79" s="346"/>
      <c r="H79" s="346"/>
      <c r="I79" s="346"/>
      <c r="J79" s="346"/>
      <c r="K79" s="346"/>
      <c r="L79" s="346"/>
      <c r="M79" s="346"/>
      <c r="N79" s="346"/>
      <c r="O79" s="346"/>
      <c r="P79" s="346"/>
      <c r="Q79" s="346"/>
      <c r="R79" s="346"/>
      <c r="S79" s="346"/>
    </row>
    <row r="80" spans="2:19" ht="15.5" x14ac:dyDescent="0.35">
      <c r="B80" s="11" t="s">
        <v>27</v>
      </c>
      <c r="C80" s="345" t="s">
        <v>64</v>
      </c>
      <c r="D80" s="346"/>
      <c r="E80" s="346"/>
      <c r="F80" s="346"/>
      <c r="G80" s="346"/>
      <c r="H80" s="346"/>
      <c r="I80" s="346"/>
      <c r="J80" s="346"/>
      <c r="K80" s="346"/>
      <c r="L80" s="346"/>
      <c r="M80" s="346"/>
      <c r="N80" s="346"/>
      <c r="O80" s="346"/>
      <c r="P80" s="346"/>
      <c r="Q80" s="346"/>
      <c r="R80" s="346"/>
      <c r="S80" s="346"/>
    </row>
    <row r="81" spans="2:19" ht="15" customHeight="1" x14ac:dyDescent="0.35">
      <c r="B81" s="11" t="s">
        <v>27</v>
      </c>
      <c r="C81" s="345" t="s">
        <v>65</v>
      </c>
      <c r="D81" s="346"/>
      <c r="E81" s="346"/>
      <c r="F81" s="346"/>
      <c r="G81" s="346"/>
      <c r="H81" s="346"/>
      <c r="I81" s="346"/>
      <c r="J81" s="346"/>
      <c r="K81" s="346"/>
      <c r="L81" s="346"/>
      <c r="M81" s="346"/>
      <c r="N81" s="346"/>
      <c r="O81" s="346"/>
      <c r="P81" s="346"/>
      <c r="Q81" s="346"/>
      <c r="R81" s="346"/>
      <c r="S81" s="346"/>
    </row>
    <row r="82" spans="2:19" ht="15" customHeight="1" x14ac:dyDescent="0.35">
      <c r="B82" s="11" t="s">
        <v>27</v>
      </c>
      <c r="C82" s="214" t="s">
        <v>66</v>
      </c>
      <c r="D82" s="214"/>
      <c r="E82" s="214"/>
      <c r="F82" s="214"/>
      <c r="G82" s="214"/>
      <c r="H82" s="214"/>
      <c r="I82" s="214"/>
      <c r="J82" s="214"/>
      <c r="K82" s="214"/>
      <c r="L82" s="214"/>
      <c r="M82" s="214"/>
      <c r="N82" s="214"/>
      <c r="O82" s="214"/>
      <c r="P82" s="214"/>
      <c r="Q82" s="214"/>
      <c r="R82" s="214"/>
      <c r="S82" s="214"/>
    </row>
    <row r="83" spans="2:19" ht="15.5" x14ac:dyDescent="0.35">
      <c r="B83" s="11" t="s">
        <v>27</v>
      </c>
      <c r="C83" s="214" t="s">
        <v>67</v>
      </c>
      <c r="D83" s="214"/>
      <c r="E83" s="214"/>
      <c r="F83" s="214"/>
      <c r="G83" s="214"/>
      <c r="H83" s="214"/>
      <c r="I83" s="214"/>
      <c r="J83" s="214"/>
      <c r="K83" s="214"/>
      <c r="L83" s="214"/>
      <c r="M83" s="214"/>
      <c r="N83" s="214"/>
      <c r="O83" s="214"/>
      <c r="P83" s="214"/>
      <c r="Q83" s="214"/>
      <c r="R83" s="214"/>
      <c r="S83" s="106"/>
    </row>
    <row r="84" spans="2:19" ht="15.5" x14ac:dyDescent="0.35">
      <c r="B84" s="11"/>
      <c r="C84" s="214"/>
      <c r="D84" s="214"/>
      <c r="E84" s="214"/>
      <c r="F84" s="214"/>
      <c r="G84" s="214"/>
      <c r="H84" s="214"/>
      <c r="I84" s="214"/>
      <c r="J84" s="214"/>
      <c r="K84" s="214"/>
      <c r="L84" s="214"/>
      <c r="M84" s="214"/>
      <c r="N84" s="214"/>
      <c r="O84" s="214"/>
      <c r="P84" s="214"/>
      <c r="Q84" s="214"/>
      <c r="R84" s="214"/>
      <c r="S84" s="8"/>
    </row>
    <row r="85" spans="2:19" ht="16.5" customHeight="1" x14ac:dyDescent="0.35">
      <c r="B85" s="11" t="s">
        <v>27</v>
      </c>
      <c r="C85" s="214" t="s">
        <v>68</v>
      </c>
      <c r="D85" s="214"/>
      <c r="E85" s="214"/>
      <c r="F85" s="214"/>
      <c r="G85" s="214"/>
      <c r="H85" s="214"/>
      <c r="I85" s="214"/>
      <c r="J85" s="214"/>
      <c r="K85" s="214"/>
      <c r="L85" s="214"/>
      <c r="M85" s="214"/>
      <c r="N85" s="214"/>
      <c r="O85" s="214"/>
      <c r="P85" s="214"/>
      <c r="Q85" s="214"/>
      <c r="R85" s="214"/>
      <c r="S85" s="214"/>
    </row>
    <row r="86" spans="2:19" ht="16.5" customHeight="1" x14ac:dyDescent="0.35">
      <c r="C86" s="214"/>
      <c r="D86" s="214"/>
      <c r="E86" s="214"/>
      <c r="F86" s="214"/>
      <c r="G86" s="214"/>
      <c r="H86" s="214"/>
      <c r="I86" s="214"/>
      <c r="J86" s="214"/>
      <c r="K86" s="214"/>
      <c r="L86" s="214"/>
      <c r="M86" s="214"/>
      <c r="N86" s="214"/>
      <c r="O86" s="214"/>
      <c r="P86" s="214"/>
      <c r="Q86" s="214"/>
      <c r="R86" s="214"/>
      <c r="S86" s="214"/>
    </row>
    <row r="88" spans="2:19" x14ac:dyDescent="0.35">
      <c r="B88" s="353" t="s">
        <v>69</v>
      </c>
      <c r="C88" s="354"/>
      <c r="D88" s="354"/>
      <c r="E88" s="354"/>
      <c r="F88" s="354"/>
      <c r="G88" s="354"/>
      <c r="H88" s="354"/>
      <c r="I88" s="354"/>
      <c r="J88" s="354"/>
      <c r="K88" s="354"/>
      <c r="L88" s="354"/>
      <c r="M88" s="354"/>
      <c r="N88" s="354"/>
      <c r="O88" s="354"/>
      <c r="P88" s="354"/>
      <c r="Q88" s="354"/>
      <c r="R88" s="354"/>
    </row>
    <row r="89" spans="2:19" ht="15.5" x14ac:dyDescent="0.35">
      <c r="B89" s="11" t="s">
        <v>27</v>
      </c>
      <c r="C89" s="345" t="s">
        <v>70</v>
      </c>
      <c r="D89" s="346"/>
      <c r="E89" s="346"/>
      <c r="F89" s="346"/>
      <c r="G89" s="346"/>
      <c r="H89" s="346"/>
      <c r="I89" s="346"/>
      <c r="J89" s="346"/>
      <c r="K89" s="346"/>
      <c r="L89" s="346"/>
      <c r="M89" s="346"/>
      <c r="N89" s="346"/>
      <c r="O89" s="346"/>
      <c r="P89" s="346"/>
      <c r="Q89" s="346"/>
      <c r="R89" s="346"/>
      <c r="S89" s="346"/>
    </row>
    <row r="90" spans="2:19" ht="15.5" x14ac:dyDescent="0.35">
      <c r="B90" s="11" t="s">
        <v>27</v>
      </c>
      <c r="C90" s="345" t="s">
        <v>71</v>
      </c>
      <c r="D90" s="346"/>
      <c r="E90" s="346"/>
      <c r="F90" s="346"/>
      <c r="G90" s="346"/>
      <c r="H90" s="346"/>
      <c r="I90" s="346"/>
      <c r="J90" s="346"/>
      <c r="K90" s="346"/>
      <c r="L90" s="346"/>
      <c r="M90" s="346"/>
      <c r="N90" s="346"/>
      <c r="O90" s="346"/>
      <c r="P90" s="346"/>
      <c r="Q90" s="346"/>
      <c r="R90" s="346"/>
      <c r="S90" s="346"/>
    </row>
    <row r="91" spans="2:19" ht="15.5" x14ac:dyDescent="0.35">
      <c r="B91" s="11" t="s">
        <v>27</v>
      </c>
      <c r="C91" s="345" t="s">
        <v>72</v>
      </c>
      <c r="D91" s="346"/>
      <c r="E91" s="346"/>
      <c r="F91" s="346"/>
      <c r="G91" s="346"/>
      <c r="H91" s="346"/>
      <c r="I91" s="346"/>
      <c r="J91" s="346"/>
      <c r="K91" s="346"/>
      <c r="L91" s="346"/>
      <c r="M91" s="346"/>
      <c r="N91" s="346"/>
      <c r="O91" s="346"/>
      <c r="P91" s="346"/>
      <c r="Q91" s="346"/>
      <c r="R91" s="346"/>
      <c r="S91" s="346"/>
    </row>
    <row r="92" spans="2:19" x14ac:dyDescent="0.35">
      <c r="B92" s="8"/>
      <c r="C92" s="345"/>
      <c r="D92" s="346"/>
      <c r="E92" s="346"/>
      <c r="F92" s="346"/>
      <c r="G92" s="346"/>
      <c r="H92" s="346"/>
      <c r="I92" s="346"/>
      <c r="J92" s="346"/>
      <c r="K92" s="346"/>
      <c r="L92" s="346"/>
      <c r="M92" s="346"/>
      <c r="N92" s="346"/>
      <c r="O92" s="346"/>
      <c r="P92" s="346"/>
      <c r="Q92" s="346"/>
      <c r="R92" s="346"/>
      <c r="S92" s="346"/>
    </row>
    <row r="93" spans="2:19" x14ac:dyDescent="0.35">
      <c r="B93" s="353" t="s">
        <v>73</v>
      </c>
      <c r="C93" s="354"/>
      <c r="D93" s="354"/>
      <c r="E93" s="354"/>
      <c r="F93" s="354"/>
      <c r="G93" s="354"/>
      <c r="H93" s="354"/>
      <c r="I93" s="354"/>
      <c r="J93" s="354"/>
      <c r="K93" s="354"/>
      <c r="L93" s="354"/>
      <c r="M93" s="354"/>
      <c r="N93" s="354"/>
      <c r="O93" s="354"/>
      <c r="P93" s="354"/>
      <c r="Q93" s="354"/>
      <c r="R93" s="354"/>
    </row>
    <row r="94" spans="2:19" ht="15.5" x14ac:dyDescent="0.35">
      <c r="B94" s="11" t="s">
        <v>27</v>
      </c>
      <c r="C94" s="345" t="s">
        <v>74</v>
      </c>
      <c r="D94" s="346"/>
      <c r="E94" s="346"/>
      <c r="F94" s="346"/>
      <c r="G94" s="346"/>
      <c r="H94" s="346"/>
      <c r="I94" s="346"/>
      <c r="J94" s="346"/>
      <c r="K94" s="346"/>
      <c r="L94" s="346"/>
      <c r="M94" s="346"/>
      <c r="N94" s="346"/>
      <c r="O94" s="346"/>
      <c r="P94" s="346"/>
      <c r="Q94" s="346"/>
      <c r="R94" s="346"/>
      <c r="S94" s="346"/>
    </row>
    <row r="95" spans="2:19" ht="15.5" x14ac:dyDescent="0.35">
      <c r="B95" s="11" t="s">
        <v>27</v>
      </c>
      <c r="C95" s="345" t="s">
        <v>75</v>
      </c>
      <c r="D95" s="346"/>
      <c r="E95" s="346"/>
      <c r="F95" s="346"/>
      <c r="G95" s="346"/>
      <c r="H95" s="346"/>
      <c r="I95" s="346"/>
      <c r="J95" s="346"/>
      <c r="K95" s="346"/>
      <c r="L95" s="346"/>
      <c r="M95" s="346"/>
      <c r="N95" s="346"/>
      <c r="O95" s="346"/>
      <c r="P95" s="346"/>
      <c r="Q95" s="346"/>
      <c r="R95" s="346"/>
      <c r="S95" s="346"/>
    </row>
    <row r="96" spans="2:19" ht="15" customHeight="1" x14ac:dyDescent="0.35">
      <c r="B96" s="11" t="s">
        <v>27</v>
      </c>
      <c r="C96" s="214" t="s">
        <v>76</v>
      </c>
      <c r="D96" s="214"/>
      <c r="E96" s="214"/>
      <c r="F96" s="214"/>
      <c r="G96" s="214"/>
      <c r="H96" s="214"/>
      <c r="I96" s="214"/>
      <c r="J96" s="214"/>
      <c r="K96" s="214"/>
      <c r="L96" s="214"/>
      <c r="M96" s="214"/>
      <c r="N96" s="214"/>
      <c r="O96" s="214"/>
      <c r="P96" s="214"/>
      <c r="Q96" s="214"/>
      <c r="R96" s="214"/>
      <c r="S96" s="214"/>
    </row>
    <row r="97" spans="1:19" ht="15.5" x14ac:dyDescent="0.35">
      <c r="B97" s="11" t="s">
        <v>27</v>
      </c>
      <c r="C97" s="345" t="s">
        <v>77</v>
      </c>
      <c r="D97" s="345"/>
      <c r="E97" s="345"/>
      <c r="F97" s="345"/>
      <c r="G97" s="345"/>
      <c r="H97" s="345"/>
      <c r="I97" s="345"/>
      <c r="J97" s="345"/>
      <c r="K97" s="345"/>
      <c r="L97" s="345"/>
      <c r="M97" s="345"/>
      <c r="N97" s="345"/>
      <c r="O97" s="345"/>
      <c r="P97" s="345"/>
      <c r="Q97" s="345"/>
      <c r="R97" s="345"/>
      <c r="S97" s="345"/>
    </row>
    <row r="98" spans="1:19" ht="15.5" x14ac:dyDescent="0.35">
      <c r="B98" s="11" t="s">
        <v>27</v>
      </c>
      <c r="C98" s="345" t="s">
        <v>78</v>
      </c>
      <c r="D98" s="345"/>
      <c r="E98" s="345"/>
      <c r="F98" s="345"/>
      <c r="G98" s="345"/>
      <c r="H98" s="345"/>
      <c r="I98" s="345"/>
      <c r="J98" s="345"/>
      <c r="K98" s="345"/>
      <c r="L98" s="345"/>
      <c r="M98" s="345"/>
      <c r="N98" s="345"/>
      <c r="O98" s="345"/>
      <c r="P98" s="345"/>
      <c r="Q98" s="345"/>
      <c r="R98" s="345"/>
      <c r="S98" s="345"/>
    </row>
    <row r="99" spans="1:19" ht="15.5" x14ac:dyDescent="0.35">
      <c r="B99" s="11" t="s">
        <v>27</v>
      </c>
      <c r="C99" s="345" t="s">
        <v>79</v>
      </c>
      <c r="D99" s="346"/>
      <c r="E99" s="346"/>
      <c r="F99" s="346"/>
      <c r="G99" s="346"/>
      <c r="H99" s="346"/>
      <c r="I99" s="346"/>
      <c r="J99" s="346"/>
      <c r="K99" s="346"/>
      <c r="L99" s="346"/>
      <c r="M99" s="346"/>
      <c r="N99" s="346"/>
      <c r="O99" s="346"/>
      <c r="P99" s="346"/>
      <c r="Q99" s="346"/>
      <c r="R99" s="346"/>
      <c r="S99" s="346"/>
    </row>
    <row r="100" spans="1:19" ht="15.5" x14ac:dyDescent="0.35">
      <c r="B100" s="11" t="s">
        <v>27</v>
      </c>
      <c r="C100" s="345" t="s">
        <v>80</v>
      </c>
      <c r="D100" s="346"/>
      <c r="E100" s="346"/>
      <c r="F100" s="346"/>
      <c r="G100" s="346"/>
      <c r="H100" s="346"/>
      <c r="I100" s="346"/>
      <c r="J100" s="346"/>
      <c r="K100" s="346"/>
      <c r="L100" s="346"/>
      <c r="M100" s="346"/>
      <c r="N100" s="346"/>
      <c r="O100" s="346"/>
      <c r="P100" s="346"/>
      <c r="Q100" s="346"/>
      <c r="R100" s="346"/>
      <c r="S100" s="346"/>
    </row>
    <row r="101" spans="1:19" ht="15.5" x14ac:dyDescent="0.35">
      <c r="B101" s="11" t="s">
        <v>27</v>
      </c>
      <c r="C101" s="345" t="s">
        <v>81</v>
      </c>
      <c r="D101" s="346"/>
      <c r="E101" s="346"/>
      <c r="F101" s="346"/>
      <c r="G101" s="346"/>
      <c r="H101" s="346"/>
      <c r="I101" s="346"/>
      <c r="J101" s="346"/>
      <c r="K101" s="346"/>
      <c r="L101" s="346"/>
      <c r="M101" s="346"/>
      <c r="N101" s="346"/>
      <c r="O101" s="346"/>
      <c r="P101" s="346"/>
      <c r="Q101" s="346"/>
      <c r="R101" s="346"/>
      <c r="S101" s="346"/>
    </row>
    <row r="102" spans="1:19" ht="15" customHeight="1" x14ac:dyDescent="0.35">
      <c r="B102" s="11" t="s">
        <v>27</v>
      </c>
      <c r="C102" s="214" t="s">
        <v>176</v>
      </c>
      <c r="D102" s="214"/>
      <c r="E102" s="214"/>
      <c r="F102" s="214"/>
      <c r="G102" s="214"/>
      <c r="H102" s="214"/>
      <c r="I102" s="214"/>
      <c r="J102" s="214"/>
      <c r="K102" s="214"/>
      <c r="L102" s="214"/>
      <c r="M102" s="214"/>
      <c r="N102" s="214"/>
      <c r="O102" s="214"/>
      <c r="P102" s="214"/>
      <c r="Q102" s="214"/>
      <c r="R102" s="214"/>
      <c r="S102" s="214"/>
    </row>
    <row r="103" spans="1:19" ht="15.5" x14ac:dyDescent="0.35">
      <c r="B103" s="11"/>
      <c r="C103" s="214" t="s">
        <v>177</v>
      </c>
      <c r="D103" s="214"/>
      <c r="E103" s="214"/>
      <c r="F103" s="214"/>
      <c r="G103" s="214"/>
      <c r="H103" s="214"/>
      <c r="I103" s="214"/>
      <c r="J103" s="214"/>
      <c r="K103" s="214"/>
      <c r="L103" s="214"/>
      <c r="M103" s="214"/>
      <c r="N103" s="214"/>
      <c r="O103" s="214"/>
      <c r="P103" s="214"/>
      <c r="Q103" s="214"/>
      <c r="R103" s="214"/>
      <c r="S103" s="214"/>
    </row>
    <row r="104" spans="1:19" ht="15.5" x14ac:dyDescent="0.35">
      <c r="B104" s="11" t="s">
        <v>27</v>
      </c>
      <c r="C104" s="345" t="s">
        <v>82</v>
      </c>
      <c r="D104" s="346"/>
      <c r="E104" s="346"/>
      <c r="F104" s="346"/>
      <c r="G104" s="346"/>
      <c r="H104" s="346"/>
      <c r="I104" s="346"/>
      <c r="J104" s="346"/>
      <c r="K104" s="346"/>
      <c r="L104" s="346"/>
      <c r="M104" s="346"/>
      <c r="N104" s="346"/>
      <c r="O104" s="346"/>
      <c r="P104" s="346"/>
      <c r="Q104" s="346"/>
      <c r="R104" s="346"/>
      <c r="S104" s="346"/>
    </row>
    <row r="105" spans="1:19" ht="15.5" x14ac:dyDescent="0.35">
      <c r="B105" s="11"/>
      <c r="C105" s="8"/>
      <c r="D105" s="106"/>
      <c r="E105" s="106"/>
      <c r="F105" s="106"/>
      <c r="G105" s="106"/>
      <c r="H105" s="106"/>
      <c r="I105" s="106"/>
      <c r="J105" s="106"/>
      <c r="K105" s="106"/>
      <c r="L105" s="106"/>
      <c r="M105" s="106"/>
      <c r="N105" s="106"/>
      <c r="O105" s="106"/>
      <c r="P105" s="106"/>
      <c r="Q105" s="106"/>
      <c r="R105" s="106"/>
      <c r="S105" s="106"/>
    </row>
    <row r="106" spans="1:19" x14ac:dyDescent="0.35">
      <c r="A106" s="98"/>
      <c r="B106" s="353" t="s">
        <v>83</v>
      </c>
      <c r="C106" s="354"/>
      <c r="D106" s="354"/>
      <c r="E106" s="354"/>
      <c r="F106" s="354"/>
      <c r="G106" s="354"/>
      <c r="H106" s="354"/>
      <c r="I106" s="354"/>
      <c r="J106" s="354"/>
      <c r="K106" s="354"/>
      <c r="L106" s="354"/>
      <c r="M106" s="354"/>
      <c r="N106" s="354"/>
      <c r="O106" s="354"/>
      <c r="P106" s="354"/>
      <c r="Q106" s="354"/>
      <c r="R106" s="354"/>
    </row>
    <row r="107" spans="1:19" ht="15" customHeight="1" x14ac:dyDescent="0.35">
      <c r="B107" s="11" t="s">
        <v>27</v>
      </c>
      <c r="C107" s="214" t="s">
        <v>187</v>
      </c>
      <c r="D107" s="214"/>
      <c r="E107" s="214"/>
      <c r="F107" s="214"/>
      <c r="G107" s="214"/>
      <c r="H107" s="214"/>
      <c r="I107" s="214"/>
      <c r="J107" s="214"/>
      <c r="K107" s="214"/>
      <c r="L107" s="214"/>
      <c r="M107" s="214"/>
      <c r="N107" s="214"/>
      <c r="O107" s="214"/>
      <c r="P107" s="214"/>
      <c r="Q107" s="214"/>
      <c r="R107" s="214"/>
      <c r="S107" s="214"/>
    </row>
    <row r="108" spans="1:19" ht="15" customHeight="1" x14ac:dyDescent="0.35">
      <c r="B108" s="11" t="s">
        <v>27</v>
      </c>
      <c r="C108" s="214" t="s">
        <v>188</v>
      </c>
      <c r="D108" s="214"/>
      <c r="E108" s="214"/>
      <c r="F108" s="214"/>
      <c r="G108" s="214"/>
      <c r="H108" s="214"/>
      <c r="I108" s="214"/>
      <c r="J108" s="214"/>
      <c r="K108" s="214"/>
      <c r="L108" s="214"/>
      <c r="M108" s="214"/>
      <c r="N108" s="214"/>
      <c r="O108" s="214"/>
      <c r="P108" s="214"/>
      <c r="Q108" s="214"/>
      <c r="R108" s="214"/>
      <c r="S108" s="214"/>
    </row>
    <row r="109" spans="1:19" ht="15.5" x14ac:dyDescent="0.35">
      <c r="B109" s="11" t="s">
        <v>27</v>
      </c>
      <c r="C109" s="345" t="s">
        <v>84</v>
      </c>
      <c r="D109" s="346"/>
      <c r="E109" s="346"/>
      <c r="F109" s="346"/>
      <c r="G109" s="346"/>
      <c r="H109" s="346"/>
      <c r="I109" s="346"/>
      <c r="J109" s="346"/>
      <c r="K109" s="346"/>
      <c r="L109" s="346"/>
      <c r="M109" s="346"/>
      <c r="N109" s="346"/>
      <c r="O109" s="346"/>
      <c r="P109" s="346"/>
      <c r="Q109" s="346"/>
      <c r="R109" s="346"/>
      <c r="S109" s="346"/>
    </row>
    <row r="110" spans="1:19" ht="15.5" x14ac:dyDescent="0.35">
      <c r="B110" s="11" t="s">
        <v>27</v>
      </c>
      <c r="C110" s="345" t="s">
        <v>85</v>
      </c>
      <c r="D110" s="346"/>
      <c r="E110" s="346"/>
      <c r="F110" s="346"/>
      <c r="G110" s="346"/>
      <c r="H110" s="346"/>
      <c r="I110" s="346"/>
      <c r="J110" s="346"/>
      <c r="K110" s="346"/>
      <c r="L110" s="346"/>
      <c r="M110" s="346"/>
      <c r="N110" s="346"/>
      <c r="O110" s="346"/>
      <c r="P110" s="346"/>
      <c r="Q110" s="346"/>
      <c r="R110" s="346"/>
      <c r="S110" s="346"/>
    </row>
    <row r="112" spans="1:19" x14ac:dyDescent="0.35">
      <c r="B112" s="98" t="s">
        <v>86</v>
      </c>
    </row>
    <row r="113" spans="2:20" ht="15" customHeight="1" x14ac:dyDescent="0.35">
      <c r="B113" s="11" t="s">
        <v>27</v>
      </c>
      <c r="C113" s="214" t="s">
        <v>189</v>
      </c>
      <c r="D113" s="214"/>
      <c r="E113" s="214"/>
      <c r="F113" s="214"/>
      <c r="G113" s="214"/>
      <c r="H113" s="214"/>
      <c r="I113" s="214"/>
      <c r="J113" s="214"/>
      <c r="K113" s="214"/>
      <c r="L113" s="214"/>
      <c r="M113" s="214"/>
      <c r="N113" s="214"/>
      <c r="O113" s="214"/>
      <c r="P113" s="214"/>
      <c r="Q113" s="214"/>
      <c r="R113" s="214"/>
      <c r="S113" s="214"/>
    </row>
    <row r="114" spans="2:20" ht="14.75" customHeight="1" x14ac:dyDescent="0.35">
      <c r="B114" s="11" t="s">
        <v>27</v>
      </c>
      <c r="C114" s="214" t="s">
        <v>87</v>
      </c>
      <c r="D114" s="214"/>
      <c r="E114" s="214"/>
      <c r="F114" s="214"/>
      <c r="G114" s="214"/>
      <c r="H114" s="214"/>
      <c r="I114" s="214"/>
      <c r="J114" s="214"/>
      <c r="K114" s="214"/>
      <c r="L114" s="214"/>
      <c r="M114" s="214"/>
      <c r="N114" s="214"/>
      <c r="O114" s="214"/>
      <c r="P114" s="214"/>
      <c r="Q114" s="214"/>
      <c r="R114" s="214"/>
      <c r="S114" s="214"/>
    </row>
    <row r="115" spans="2:20" ht="14.75" customHeight="1" x14ac:dyDescent="0.35">
      <c r="B115" s="11" t="s">
        <v>27</v>
      </c>
      <c r="C115" s="214" t="s">
        <v>88</v>
      </c>
      <c r="D115" s="214"/>
      <c r="E115" s="214"/>
      <c r="F115" s="214"/>
      <c r="G115" s="214"/>
      <c r="H115" s="214"/>
      <c r="I115" s="214"/>
      <c r="J115" s="214"/>
      <c r="K115" s="214"/>
      <c r="L115" s="214"/>
      <c r="M115" s="214"/>
      <c r="N115" s="214"/>
      <c r="O115" s="214"/>
      <c r="P115" s="214"/>
      <c r="Q115" s="214"/>
      <c r="R115" s="214"/>
      <c r="S115" s="214"/>
    </row>
    <row r="116" spans="2:20" ht="14.75" customHeight="1" x14ac:dyDescent="0.35">
      <c r="B116" s="11" t="s">
        <v>27</v>
      </c>
      <c r="C116" s="214" t="s">
        <v>89</v>
      </c>
      <c r="D116" s="214"/>
      <c r="E116" s="214"/>
      <c r="F116" s="214"/>
      <c r="G116" s="214"/>
      <c r="H116" s="214"/>
      <c r="I116" s="214"/>
      <c r="J116" s="214"/>
      <c r="K116" s="214"/>
      <c r="L116" s="214"/>
      <c r="M116" s="214"/>
      <c r="N116" s="214"/>
      <c r="O116" s="214"/>
      <c r="P116" s="214"/>
      <c r="Q116" s="214"/>
      <c r="R116" s="214"/>
      <c r="S116" s="214"/>
    </row>
    <row r="117" spans="2:20" ht="14.75" customHeight="1" x14ac:dyDescent="0.35">
      <c r="B117" s="11" t="s">
        <v>27</v>
      </c>
      <c r="C117" s="214" t="s">
        <v>90</v>
      </c>
      <c r="D117" s="214"/>
      <c r="E117" s="214"/>
      <c r="F117" s="214"/>
      <c r="G117" s="214"/>
      <c r="H117" s="214"/>
      <c r="I117" s="214"/>
      <c r="J117" s="214"/>
      <c r="K117" s="214"/>
      <c r="L117" s="214"/>
      <c r="M117" s="214"/>
      <c r="N117" s="214"/>
      <c r="O117" s="214"/>
      <c r="P117" s="214"/>
      <c r="Q117" s="214"/>
      <c r="R117" s="214"/>
      <c r="S117" s="214"/>
    </row>
    <row r="118" spans="2:20" ht="14.75" customHeight="1" x14ac:dyDescent="0.35">
      <c r="B118" s="11" t="s">
        <v>27</v>
      </c>
      <c r="C118" s="214" t="s">
        <v>91</v>
      </c>
      <c r="D118" s="214"/>
      <c r="E118" s="214"/>
      <c r="F118" s="214"/>
      <c r="G118" s="214"/>
      <c r="H118" s="214"/>
      <c r="I118" s="214"/>
      <c r="J118" s="214"/>
      <c r="K118" s="214"/>
      <c r="L118" s="214"/>
      <c r="M118" s="214"/>
      <c r="N118" s="214"/>
      <c r="O118" s="214"/>
      <c r="P118" s="214"/>
      <c r="Q118" s="214"/>
      <c r="R118" s="214"/>
      <c r="S118" s="214"/>
    </row>
    <row r="120" spans="2:20" x14ac:dyDescent="0.35">
      <c r="B120" s="98" t="s">
        <v>92</v>
      </c>
    </row>
    <row r="121" spans="2:20" ht="15" customHeight="1" x14ac:dyDescent="0.35">
      <c r="B121" s="11" t="s">
        <v>27</v>
      </c>
      <c r="C121" s="214" t="s">
        <v>93</v>
      </c>
      <c r="D121" s="214"/>
      <c r="E121" s="214"/>
      <c r="F121" s="214"/>
      <c r="G121" s="214"/>
      <c r="H121" s="214"/>
      <c r="I121" s="214"/>
      <c r="J121" s="214"/>
      <c r="K121" s="214"/>
      <c r="L121" s="214"/>
      <c r="M121" s="214"/>
      <c r="N121" s="214"/>
      <c r="O121" s="214"/>
      <c r="P121" s="214"/>
      <c r="Q121" s="214"/>
      <c r="R121" s="214"/>
      <c r="S121" s="214"/>
    </row>
    <row r="122" spans="2:20" ht="15.5" x14ac:dyDescent="0.35">
      <c r="B122" s="11" t="s">
        <v>27</v>
      </c>
      <c r="C122" s="345" t="s">
        <v>94</v>
      </c>
      <c r="D122" s="346"/>
      <c r="E122" s="346"/>
      <c r="F122" s="346"/>
      <c r="G122" s="346"/>
      <c r="H122" s="346"/>
      <c r="I122" s="346"/>
      <c r="J122" s="346"/>
      <c r="K122" s="346"/>
      <c r="L122" s="346"/>
      <c r="M122" s="346"/>
      <c r="N122" s="346"/>
      <c r="O122" s="346"/>
      <c r="P122" s="346"/>
      <c r="Q122" s="346"/>
      <c r="R122" s="346"/>
      <c r="S122" s="346"/>
    </row>
    <row r="123" spans="2:20" ht="15" customHeight="1" x14ac:dyDescent="0.35">
      <c r="B123" s="11" t="s">
        <v>27</v>
      </c>
      <c r="C123" s="214" t="s">
        <v>95</v>
      </c>
      <c r="D123" s="214"/>
      <c r="E123" s="214"/>
      <c r="F123" s="214"/>
      <c r="G123" s="214"/>
      <c r="H123" s="214"/>
      <c r="I123" s="214"/>
      <c r="J123" s="214"/>
      <c r="K123" s="214"/>
      <c r="L123" s="214"/>
      <c r="M123" s="214"/>
      <c r="N123" s="214"/>
      <c r="O123" s="214"/>
      <c r="P123" s="214"/>
      <c r="Q123" s="214"/>
      <c r="R123" s="214"/>
      <c r="S123" s="214"/>
    </row>
    <row r="124" spans="2:20" ht="15" customHeight="1" x14ac:dyDescent="0.35">
      <c r="B124" s="11" t="s">
        <v>27</v>
      </c>
      <c r="C124" s="214" t="s">
        <v>96</v>
      </c>
      <c r="D124" s="214"/>
      <c r="E124" s="214"/>
      <c r="F124" s="214"/>
      <c r="G124" s="214"/>
      <c r="H124" s="214"/>
      <c r="I124" s="214"/>
      <c r="J124" s="214"/>
      <c r="K124" s="214"/>
      <c r="L124" s="214"/>
      <c r="M124" s="214"/>
      <c r="N124" s="214"/>
      <c r="O124" s="214"/>
      <c r="P124" s="214"/>
      <c r="Q124" s="214"/>
      <c r="R124" s="214"/>
      <c r="S124" s="214"/>
      <c r="T124" s="8"/>
    </row>
    <row r="125" spans="2:20" ht="15.5" x14ac:dyDescent="0.35">
      <c r="B125" s="11"/>
      <c r="C125" s="214"/>
      <c r="D125" s="214"/>
      <c r="E125" s="214"/>
      <c r="F125" s="214"/>
      <c r="G125" s="214"/>
      <c r="H125" s="214"/>
      <c r="I125" s="214"/>
      <c r="J125" s="214"/>
      <c r="K125" s="214"/>
      <c r="L125" s="214"/>
      <c r="M125" s="214"/>
      <c r="N125" s="214"/>
      <c r="O125" s="214"/>
      <c r="P125" s="214"/>
      <c r="Q125" s="214"/>
      <c r="R125" s="214"/>
      <c r="S125" s="214"/>
      <c r="T125" s="8"/>
    </row>
    <row r="126" spans="2:20" ht="15" customHeight="1" x14ac:dyDescent="0.35">
      <c r="B126" s="11" t="s">
        <v>27</v>
      </c>
      <c r="C126" s="214" t="s">
        <v>205</v>
      </c>
      <c r="D126" s="214"/>
      <c r="E126" s="214"/>
      <c r="F126" s="214"/>
      <c r="G126" s="214"/>
      <c r="H126" s="214"/>
      <c r="I126" s="214"/>
      <c r="J126" s="214"/>
      <c r="K126" s="214"/>
      <c r="L126" s="214"/>
      <c r="M126" s="214"/>
      <c r="N126" s="214"/>
      <c r="O126" s="214"/>
      <c r="P126" s="214"/>
      <c r="Q126" s="214"/>
      <c r="R126" s="214"/>
      <c r="S126" s="214"/>
    </row>
    <row r="127" spans="2:20" ht="15.5" x14ac:dyDescent="0.35">
      <c r="B127" s="11"/>
      <c r="C127" s="214" t="s">
        <v>206</v>
      </c>
      <c r="D127" s="214"/>
      <c r="E127" s="214"/>
      <c r="F127" s="214"/>
      <c r="G127" s="214"/>
      <c r="H127" s="214"/>
      <c r="I127" s="214"/>
      <c r="J127" s="214"/>
      <c r="K127" s="214"/>
      <c r="L127" s="214"/>
      <c r="M127" s="214"/>
      <c r="N127" s="214"/>
      <c r="O127" s="214"/>
      <c r="P127" s="214"/>
      <c r="Q127" s="214"/>
      <c r="R127" s="214"/>
      <c r="S127" s="214"/>
    </row>
    <row r="128" spans="2:20" ht="15" customHeight="1" x14ac:dyDescent="0.35">
      <c r="B128" s="11" t="s">
        <v>27</v>
      </c>
      <c r="C128" s="214" t="s">
        <v>207</v>
      </c>
      <c r="D128" s="214"/>
      <c r="E128" s="214"/>
      <c r="F128" s="214"/>
      <c r="G128" s="214"/>
      <c r="H128" s="214"/>
      <c r="I128" s="214"/>
      <c r="J128" s="214"/>
      <c r="K128" s="214"/>
      <c r="L128" s="214"/>
      <c r="M128" s="214"/>
      <c r="N128" s="214"/>
      <c r="O128" s="214"/>
      <c r="P128" s="214"/>
      <c r="Q128" s="214"/>
      <c r="R128" s="214"/>
      <c r="S128" s="214"/>
    </row>
    <row r="129" spans="2:20" ht="15.5" x14ac:dyDescent="0.35">
      <c r="B129" s="11"/>
      <c r="C129" s="214" t="s">
        <v>208</v>
      </c>
      <c r="D129" s="214"/>
      <c r="E129" s="214"/>
      <c r="F129" s="214"/>
      <c r="G129" s="214"/>
      <c r="H129" s="214"/>
      <c r="I129" s="214"/>
      <c r="J129" s="214"/>
      <c r="K129" s="214"/>
      <c r="L129" s="214"/>
      <c r="M129" s="214"/>
      <c r="N129" s="214"/>
      <c r="O129" s="214"/>
      <c r="P129" s="214"/>
      <c r="Q129" s="214"/>
      <c r="R129" s="214"/>
      <c r="S129" s="214"/>
    </row>
    <row r="130" spans="2:20" x14ac:dyDescent="0.35">
      <c r="C130" s="345"/>
      <c r="D130" s="346"/>
      <c r="E130" s="346"/>
      <c r="F130" s="346"/>
      <c r="G130" s="346"/>
      <c r="H130" s="346"/>
      <c r="I130" s="346"/>
      <c r="J130" s="346"/>
      <c r="K130" s="346"/>
      <c r="L130" s="346"/>
      <c r="M130" s="346"/>
      <c r="N130" s="346"/>
      <c r="O130" s="346"/>
      <c r="P130" s="346"/>
      <c r="Q130" s="346"/>
      <c r="R130" s="346"/>
      <c r="S130" s="346"/>
    </row>
    <row r="131" spans="2:20" x14ac:dyDescent="0.35">
      <c r="B131" s="344" t="s">
        <v>209</v>
      </c>
      <c r="C131" s="344"/>
      <c r="D131" s="344"/>
      <c r="E131" s="344"/>
      <c r="F131" s="344"/>
      <c r="G131" s="344"/>
      <c r="H131" s="344"/>
      <c r="I131" s="344"/>
      <c r="J131" s="344"/>
      <c r="K131" s="344"/>
      <c r="L131" s="344"/>
      <c r="M131" s="344"/>
      <c r="N131" s="344"/>
      <c r="O131" s="344"/>
      <c r="P131" s="344"/>
      <c r="Q131" s="344"/>
      <c r="R131" s="344"/>
      <c r="S131" s="344"/>
    </row>
    <row r="132" spans="2:20" x14ac:dyDescent="0.35">
      <c r="B132" s="344"/>
      <c r="C132" s="344"/>
      <c r="D132" s="344"/>
      <c r="E132" s="344"/>
      <c r="F132" s="344"/>
      <c r="G132" s="344"/>
      <c r="H132" s="344"/>
      <c r="I132" s="344"/>
      <c r="J132" s="344"/>
      <c r="K132" s="344"/>
      <c r="L132" s="344"/>
      <c r="M132" s="344"/>
      <c r="N132" s="344"/>
      <c r="O132" s="344"/>
      <c r="P132" s="344"/>
      <c r="Q132" s="344"/>
      <c r="R132" s="344"/>
      <c r="S132" s="344"/>
    </row>
    <row r="133" spans="2:20" ht="15.5" x14ac:dyDescent="0.35">
      <c r="B133" s="11" t="s">
        <v>27</v>
      </c>
      <c r="C133" s="345" t="s">
        <v>97</v>
      </c>
      <c r="D133" s="346"/>
      <c r="E133" s="346"/>
      <c r="F133" s="346"/>
      <c r="G133" s="346"/>
      <c r="H133" s="346"/>
      <c r="I133" s="346"/>
      <c r="J133" s="346"/>
      <c r="K133" s="346"/>
      <c r="L133" s="346"/>
      <c r="M133" s="346"/>
      <c r="N133" s="346"/>
      <c r="O133" s="346"/>
      <c r="P133" s="346"/>
      <c r="Q133" s="346"/>
      <c r="R133" s="346"/>
      <c r="S133" s="346"/>
    </row>
    <row r="134" spans="2:20" ht="15.5" x14ac:dyDescent="0.35">
      <c r="B134" s="11" t="s">
        <v>27</v>
      </c>
      <c r="C134" s="345" t="s">
        <v>98</v>
      </c>
      <c r="D134" s="346"/>
      <c r="E134" s="346"/>
      <c r="F134" s="346"/>
      <c r="G134" s="346"/>
      <c r="H134" s="346"/>
      <c r="I134" s="346"/>
      <c r="J134" s="346"/>
      <c r="K134" s="346"/>
      <c r="L134" s="346"/>
      <c r="M134" s="346"/>
      <c r="N134" s="346"/>
      <c r="O134" s="346"/>
      <c r="P134" s="346"/>
      <c r="Q134" s="346"/>
      <c r="R134" s="346"/>
      <c r="S134" s="346"/>
    </row>
    <row r="135" spans="2:20" ht="15.5" x14ac:dyDescent="0.35">
      <c r="B135" s="11" t="s">
        <v>27</v>
      </c>
      <c r="C135" s="345" t="s">
        <v>99</v>
      </c>
      <c r="D135" s="346"/>
      <c r="E135" s="346"/>
      <c r="F135" s="346"/>
      <c r="G135" s="346"/>
      <c r="H135" s="346"/>
      <c r="I135" s="346"/>
      <c r="J135" s="346"/>
      <c r="K135" s="346"/>
      <c r="L135" s="346"/>
      <c r="M135" s="346"/>
      <c r="N135" s="346"/>
      <c r="O135" s="346"/>
      <c r="P135" s="346"/>
      <c r="Q135" s="346"/>
      <c r="R135" s="346"/>
      <c r="S135" s="346"/>
    </row>
    <row r="136" spans="2:20" ht="15" customHeight="1" x14ac:dyDescent="0.35">
      <c r="B136" s="11" t="s">
        <v>27</v>
      </c>
      <c r="C136" s="214" t="s">
        <v>100</v>
      </c>
      <c r="D136" s="214"/>
      <c r="E136" s="214"/>
      <c r="F136" s="214"/>
      <c r="G136" s="214"/>
      <c r="H136" s="214"/>
      <c r="I136" s="214"/>
      <c r="J136" s="214"/>
      <c r="K136" s="214"/>
      <c r="L136" s="214"/>
      <c r="M136" s="214"/>
      <c r="N136" s="214"/>
      <c r="O136" s="214"/>
      <c r="P136" s="214"/>
      <c r="Q136" s="214"/>
      <c r="R136" s="214"/>
      <c r="S136" s="214"/>
    </row>
    <row r="137" spans="2:20" ht="15" customHeight="1" x14ac:dyDescent="0.35">
      <c r="B137" s="11" t="s">
        <v>27</v>
      </c>
      <c r="C137" s="214" t="s">
        <v>101</v>
      </c>
      <c r="D137" s="214"/>
      <c r="E137" s="214"/>
      <c r="F137" s="214"/>
      <c r="G137" s="214"/>
      <c r="H137" s="214"/>
      <c r="I137" s="214"/>
      <c r="J137" s="214"/>
      <c r="K137" s="214"/>
      <c r="L137" s="214"/>
      <c r="M137" s="214"/>
      <c r="N137" s="214"/>
      <c r="O137" s="214"/>
      <c r="P137" s="214"/>
      <c r="Q137" s="214"/>
      <c r="R137" s="214"/>
      <c r="S137" s="214"/>
    </row>
    <row r="138" spans="2:20" ht="15.5" x14ac:dyDescent="0.35">
      <c r="B138" s="11"/>
      <c r="C138" s="214"/>
      <c r="D138" s="214"/>
      <c r="E138" s="214"/>
      <c r="F138" s="214"/>
      <c r="G138" s="214"/>
      <c r="H138" s="214"/>
      <c r="I138" s="214"/>
      <c r="J138" s="214"/>
      <c r="K138" s="214"/>
      <c r="L138" s="214"/>
      <c r="M138" s="214"/>
      <c r="N138" s="214"/>
      <c r="O138" s="214"/>
      <c r="P138" s="214"/>
      <c r="Q138" s="214"/>
      <c r="R138" s="214"/>
      <c r="S138" s="214"/>
    </row>
    <row r="139" spans="2:20" ht="15" customHeight="1" x14ac:dyDescent="0.35">
      <c r="B139" s="11" t="s">
        <v>27</v>
      </c>
      <c r="C139" s="214" t="s">
        <v>102</v>
      </c>
      <c r="D139" s="214"/>
      <c r="E139" s="214"/>
      <c r="F139" s="214"/>
      <c r="G139" s="214"/>
      <c r="H139" s="214"/>
      <c r="I139" s="214"/>
      <c r="J139" s="214"/>
      <c r="K139" s="214"/>
      <c r="L139" s="214"/>
      <c r="M139" s="214"/>
      <c r="N139" s="214"/>
      <c r="O139" s="214"/>
      <c r="P139" s="214"/>
      <c r="Q139" s="214"/>
      <c r="R139" s="214"/>
      <c r="S139" s="214"/>
    </row>
    <row r="140" spans="2:20" ht="15.5" x14ac:dyDescent="0.35">
      <c r="B140" s="11" t="s">
        <v>27</v>
      </c>
      <c r="C140" s="345" t="s">
        <v>103</v>
      </c>
      <c r="D140" s="346"/>
      <c r="E140" s="346"/>
      <c r="F140" s="346"/>
      <c r="G140" s="346"/>
      <c r="H140" s="346"/>
      <c r="I140" s="346"/>
      <c r="J140" s="346"/>
      <c r="K140" s="346"/>
      <c r="L140" s="346"/>
      <c r="M140" s="346"/>
      <c r="N140" s="346"/>
      <c r="O140" s="346"/>
      <c r="P140" s="346"/>
      <c r="Q140" s="346"/>
      <c r="R140" s="346"/>
      <c r="S140" s="346"/>
    </row>
    <row r="141" spans="2:20" ht="15.5" x14ac:dyDescent="0.35">
      <c r="B141" s="11" t="s">
        <v>27</v>
      </c>
      <c r="C141" s="345" t="s">
        <v>104</v>
      </c>
      <c r="D141" s="346"/>
      <c r="E141" s="346"/>
      <c r="F141" s="346"/>
      <c r="G141" s="346"/>
      <c r="H141" s="346"/>
      <c r="I141" s="346"/>
      <c r="J141" s="346"/>
      <c r="K141" s="346"/>
      <c r="L141" s="346"/>
      <c r="M141" s="346"/>
      <c r="N141" s="346"/>
      <c r="O141" s="346"/>
      <c r="P141" s="346"/>
      <c r="Q141" s="346"/>
      <c r="R141" s="346"/>
      <c r="S141" s="346"/>
    </row>
    <row r="142" spans="2:20" ht="15.5" x14ac:dyDescent="0.35">
      <c r="B142" s="11" t="s">
        <v>27</v>
      </c>
      <c r="C142" s="345" t="s">
        <v>105</v>
      </c>
      <c r="D142" s="346"/>
      <c r="E142" s="346"/>
      <c r="F142" s="346"/>
      <c r="G142" s="346"/>
      <c r="H142" s="346"/>
      <c r="I142" s="346"/>
      <c r="J142" s="346"/>
      <c r="K142" s="346"/>
      <c r="L142" s="346"/>
      <c r="M142" s="346"/>
      <c r="N142" s="346"/>
      <c r="O142" s="346"/>
      <c r="P142" s="346"/>
      <c r="Q142" s="346"/>
      <c r="R142" s="346"/>
      <c r="S142" s="346"/>
    </row>
    <row r="143" spans="2:20" ht="15.5" x14ac:dyDescent="0.35">
      <c r="B143" s="11" t="s">
        <v>27</v>
      </c>
      <c r="C143" s="345" t="s">
        <v>106</v>
      </c>
      <c r="D143" s="346"/>
      <c r="E143" s="346"/>
      <c r="F143" s="346"/>
      <c r="G143" s="346"/>
      <c r="H143" s="346"/>
      <c r="I143" s="346"/>
      <c r="J143" s="346"/>
      <c r="K143" s="346"/>
      <c r="L143" s="346"/>
      <c r="M143" s="346"/>
      <c r="N143" s="346"/>
      <c r="O143" s="346"/>
      <c r="P143" s="346"/>
      <c r="Q143" s="346"/>
      <c r="R143" s="346"/>
      <c r="S143" s="346"/>
      <c r="T143" s="346"/>
    </row>
    <row r="144" spans="2:20" x14ac:dyDescent="0.35">
      <c r="C144" s="345"/>
      <c r="D144" s="346"/>
      <c r="E144" s="346"/>
      <c r="F144" s="346"/>
      <c r="G144" s="346"/>
      <c r="H144" s="346"/>
      <c r="I144" s="346"/>
      <c r="J144" s="346"/>
      <c r="K144" s="346"/>
      <c r="L144" s="346"/>
      <c r="M144" s="346"/>
      <c r="N144" s="346"/>
      <c r="O144" s="346"/>
      <c r="P144" s="346"/>
      <c r="Q144" s="346"/>
      <c r="R144" s="346"/>
      <c r="S144" s="346"/>
      <c r="T144" s="346"/>
    </row>
    <row r="145" spans="2:20" x14ac:dyDescent="0.35">
      <c r="B145" s="98" t="s">
        <v>107</v>
      </c>
      <c r="C145" s="8"/>
      <c r="D145" s="8"/>
      <c r="E145" s="8"/>
      <c r="F145" s="8"/>
      <c r="G145" s="8"/>
      <c r="H145" s="8"/>
      <c r="I145" s="8"/>
      <c r="J145" s="8"/>
      <c r="K145" s="8"/>
      <c r="L145" s="8"/>
      <c r="M145" s="8"/>
      <c r="N145" s="8"/>
      <c r="O145" s="8"/>
      <c r="P145" s="8"/>
      <c r="Q145" s="8"/>
      <c r="R145" s="8"/>
      <c r="S145" s="8"/>
      <c r="T145" s="106"/>
    </row>
    <row r="146" spans="2:20" ht="15.5" x14ac:dyDescent="0.35">
      <c r="B146" s="11" t="s">
        <v>27</v>
      </c>
      <c r="C146" s="345" t="s">
        <v>108</v>
      </c>
      <c r="D146" s="346"/>
      <c r="E146" s="346"/>
      <c r="F146" s="346"/>
      <c r="G146" s="346"/>
      <c r="H146" s="346"/>
      <c r="I146" s="346"/>
      <c r="J146" s="346"/>
      <c r="K146" s="346"/>
      <c r="L146" s="346"/>
      <c r="M146" s="346"/>
      <c r="N146" s="346"/>
      <c r="O146" s="346"/>
      <c r="P146" s="346"/>
      <c r="Q146" s="346"/>
      <c r="R146" s="346"/>
      <c r="S146" s="346"/>
      <c r="T146" s="346"/>
    </row>
    <row r="147" spans="2:20" ht="15" customHeight="1" x14ac:dyDescent="0.35">
      <c r="B147" s="11" t="s">
        <v>27</v>
      </c>
      <c r="C147" s="214" t="s">
        <v>190</v>
      </c>
      <c r="D147" s="214"/>
      <c r="E147" s="214"/>
      <c r="F147" s="214"/>
      <c r="G147" s="214"/>
      <c r="H147" s="214"/>
      <c r="I147" s="214"/>
      <c r="J147" s="214"/>
      <c r="K147" s="214"/>
      <c r="L147" s="214"/>
      <c r="M147" s="214"/>
      <c r="N147" s="214"/>
      <c r="O147" s="214"/>
      <c r="P147" s="214"/>
      <c r="Q147" s="214"/>
      <c r="R147" s="214"/>
      <c r="S147" s="214"/>
      <c r="T147" s="8"/>
    </row>
    <row r="148" spans="2:20" ht="15.5" x14ac:dyDescent="0.35">
      <c r="B148" s="11"/>
      <c r="C148" s="214" t="s">
        <v>191</v>
      </c>
      <c r="D148" s="214"/>
      <c r="E148" s="214"/>
      <c r="F148" s="214"/>
      <c r="G148" s="214"/>
      <c r="H148" s="214"/>
      <c r="I148" s="214"/>
      <c r="J148" s="214"/>
      <c r="K148" s="214"/>
      <c r="L148" s="214"/>
      <c r="M148" s="214"/>
      <c r="N148" s="214"/>
      <c r="O148" s="214"/>
      <c r="P148" s="214"/>
      <c r="Q148" s="214"/>
      <c r="R148" s="214"/>
      <c r="S148" s="214"/>
      <c r="T148" s="8"/>
    </row>
    <row r="149" spans="2:20" ht="15" customHeight="1" x14ac:dyDescent="0.35">
      <c r="B149" s="11" t="s">
        <v>27</v>
      </c>
      <c r="C149" s="214" t="s">
        <v>192</v>
      </c>
      <c r="D149" s="214"/>
      <c r="E149" s="214"/>
      <c r="F149" s="214"/>
      <c r="G149" s="214"/>
      <c r="H149" s="214"/>
      <c r="I149" s="214"/>
      <c r="J149" s="214"/>
      <c r="K149" s="214"/>
      <c r="L149" s="214"/>
      <c r="M149" s="214"/>
      <c r="N149" s="214"/>
      <c r="O149" s="214"/>
      <c r="P149" s="214"/>
      <c r="Q149" s="214"/>
      <c r="R149" s="214"/>
      <c r="S149" s="214"/>
      <c r="T149" s="8"/>
    </row>
    <row r="150" spans="2:20" ht="15.5" x14ac:dyDescent="0.35">
      <c r="B150" s="11"/>
      <c r="C150" s="214" t="s">
        <v>193</v>
      </c>
      <c r="D150" s="214"/>
      <c r="E150" s="214"/>
      <c r="F150" s="214"/>
      <c r="G150" s="214"/>
      <c r="H150" s="214"/>
      <c r="I150" s="214"/>
      <c r="J150" s="214"/>
      <c r="K150" s="214"/>
      <c r="L150" s="214"/>
      <c r="M150" s="214"/>
      <c r="N150" s="214"/>
      <c r="O150" s="214"/>
      <c r="P150" s="214"/>
      <c r="Q150" s="214"/>
      <c r="R150" s="214"/>
      <c r="S150" s="214"/>
      <c r="T150" s="8"/>
    </row>
    <row r="151" spans="2:20" ht="15" customHeight="1" x14ac:dyDescent="0.35">
      <c r="B151" s="11" t="s">
        <v>27</v>
      </c>
      <c r="C151" s="214" t="s">
        <v>109</v>
      </c>
      <c r="D151" s="214"/>
      <c r="E151" s="214"/>
      <c r="F151" s="214"/>
      <c r="G151" s="214"/>
      <c r="H151" s="214"/>
      <c r="I151" s="214"/>
      <c r="J151" s="214"/>
      <c r="K151" s="214"/>
      <c r="L151" s="214"/>
      <c r="M151" s="214"/>
      <c r="N151" s="214"/>
      <c r="O151" s="214"/>
      <c r="P151" s="214"/>
      <c r="Q151" s="214"/>
      <c r="R151" s="214"/>
      <c r="S151" s="214"/>
      <c r="T151" s="8"/>
    </row>
    <row r="152" spans="2:20" ht="15" customHeight="1" x14ac:dyDescent="0.35">
      <c r="B152" s="11" t="s">
        <v>27</v>
      </c>
      <c r="C152" s="345" t="s">
        <v>110</v>
      </c>
      <c r="D152" s="345"/>
      <c r="E152" s="345"/>
      <c r="F152" s="345"/>
      <c r="G152" s="345"/>
      <c r="H152" s="345"/>
      <c r="I152" s="345"/>
      <c r="J152" s="345"/>
      <c r="K152" s="345"/>
      <c r="L152" s="345"/>
      <c r="M152" s="345"/>
      <c r="N152" s="345"/>
      <c r="O152" s="345"/>
      <c r="P152" s="345"/>
      <c r="Q152" s="345"/>
      <c r="R152" s="345"/>
      <c r="S152" s="345"/>
      <c r="T152" s="8"/>
    </row>
    <row r="153" spans="2:20" ht="15" customHeight="1" x14ac:dyDescent="0.35">
      <c r="B153" s="11" t="s">
        <v>27</v>
      </c>
      <c r="C153" s="214" t="s">
        <v>194</v>
      </c>
      <c r="D153" s="214"/>
      <c r="E153" s="214"/>
      <c r="F153" s="214"/>
      <c r="G153" s="214"/>
      <c r="H153" s="214"/>
      <c r="I153" s="214"/>
      <c r="J153" s="214"/>
      <c r="K153" s="214"/>
      <c r="L153" s="214"/>
      <c r="M153" s="214"/>
      <c r="N153" s="214"/>
      <c r="O153" s="214"/>
      <c r="P153" s="214"/>
      <c r="Q153" s="214"/>
      <c r="R153" s="214"/>
      <c r="S153" s="214"/>
      <c r="T153" s="8"/>
    </row>
    <row r="154" spans="2:20" ht="15" customHeight="1" x14ac:dyDescent="0.35">
      <c r="B154" s="11"/>
      <c r="C154" s="214" t="s">
        <v>195</v>
      </c>
      <c r="D154" s="214"/>
      <c r="E154" s="214"/>
      <c r="F154" s="214"/>
      <c r="G154" s="214"/>
      <c r="H154" s="214"/>
      <c r="I154" s="214"/>
      <c r="J154" s="214"/>
      <c r="K154" s="214"/>
      <c r="L154" s="214"/>
      <c r="M154" s="214"/>
      <c r="N154" s="214"/>
      <c r="O154" s="214"/>
      <c r="P154" s="214"/>
      <c r="Q154" s="214"/>
      <c r="R154" s="214"/>
      <c r="S154" s="214"/>
      <c r="T154" s="8"/>
    </row>
    <row r="155" spans="2:20" ht="15" customHeight="1" x14ac:dyDescent="0.35">
      <c r="B155" s="11" t="s">
        <v>27</v>
      </c>
      <c r="C155" s="214" t="s">
        <v>111</v>
      </c>
      <c r="D155" s="214"/>
      <c r="E155" s="214"/>
      <c r="F155" s="214"/>
      <c r="G155" s="214"/>
      <c r="H155" s="214"/>
      <c r="I155" s="214"/>
      <c r="J155" s="214"/>
      <c r="K155" s="214"/>
      <c r="L155" s="214"/>
      <c r="M155" s="214"/>
      <c r="N155" s="214"/>
      <c r="O155" s="214"/>
      <c r="P155" s="214"/>
      <c r="Q155" s="214"/>
      <c r="R155" s="214"/>
      <c r="S155" s="214"/>
      <c r="T155" s="8"/>
    </row>
    <row r="156" spans="2:20" ht="15" customHeight="1" x14ac:dyDescent="0.35">
      <c r="B156" s="11" t="s">
        <v>27</v>
      </c>
      <c r="C156" s="214" t="s">
        <v>196</v>
      </c>
      <c r="D156" s="214"/>
      <c r="E156" s="214"/>
      <c r="F156" s="214"/>
      <c r="G156" s="214"/>
      <c r="H156" s="214"/>
      <c r="I156" s="214"/>
      <c r="J156" s="214"/>
      <c r="K156" s="214"/>
      <c r="L156" s="214"/>
      <c r="M156" s="214"/>
      <c r="N156" s="214"/>
      <c r="O156" s="214"/>
      <c r="P156" s="214"/>
      <c r="Q156" s="214"/>
      <c r="R156" s="214"/>
      <c r="S156" s="214"/>
      <c r="T156" s="8"/>
    </row>
    <row r="157" spans="2:20" ht="15" customHeight="1" x14ac:dyDescent="0.35">
      <c r="B157" s="11"/>
      <c r="C157" s="214" t="s">
        <v>197</v>
      </c>
      <c r="D157" s="214"/>
      <c r="E157" s="214"/>
      <c r="F157" s="214"/>
      <c r="G157" s="214"/>
      <c r="H157" s="214"/>
      <c r="I157" s="214"/>
      <c r="J157" s="214"/>
      <c r="K157" s="214"/>
      <c r="L157" s="214"/>
      <c r="M157" s="214"/>
      <c r="N157" s="214"/>
      <c r="O157" s="214"/>
      <c r="P157" s="214"/>
      <c r="Q157" s="214"/>
      <c r="R157" s="214"/>
      <c r="S157" s="214"/>
      <c r="T157" s="8"/>
    </row>
    <row r="158" spans="2:20" ht="15" customHeight="1" x14ac:dyDescent="0.35">
      <c r="B158" s="11" t="s">
        <v>27</v>
      </c>
      <c r="C158" s="214" t="s">
        <v>198</v>
      </c>
      <c r="D158" s="214"/>
      <c r="E158" s="214"/>
      <c r="F158" s="214"/>
      <c r="G158" s="214"/>
      <c r="H158" s="214"/>
      <c r="I158" s="214"/>
      <c r="J158" s="214"/>
      <c r="K158" s="214"/>
      <c r="L158" s="214"/>
      <c r="M158" s="214"/>
      <c r="N158" s="214"/>
      <c r="O158" s="214"/>
      <c r="P158" s="214"/>
      <c r="Q158" s="214"/>
      <c r="R158" s="214"/>
      <c r="S158" s="214"/>
      <c r="T158" s="8"/>
    </row>
    <row r="159" spans="2:20" ht="15" customHeight="1" x14ac:dyDescent="0.35">
      <c r="B159" s="11"/>
      <c r="C159" s="214" t="s">
        <v>199</v>
      </c>
      <c r="D159" s="214"/>
      <c r="E159" s="214"/>
      <c r="F159" s="214"/>
      <c r="G159" s="214"/>
      <c r="H159" s="214"/>
      <c r="I159" s="214"/>
      <c r="J159" s="214"/>
      <c r="K159" s="214"/>
      <c r="L159" s="214"/>
      <c r="M159" s="214"/>
      <c r="N159" s="214"/>
      <c r="O159" s="214"/>
      <c r="P159" s="214"/>
      <c r="Q159" s="214"/>
      <c r="R159" s="214"/>
      <c r="S159" s="214"/>
      <c r="T159" s="8"/>
    </row>
    <row r="160" spans="2:20" ht="15" customHeight="1" x14ac:dyDescent="0.35">
      <c r="B160" s="11" t="s">
        <v>27</v>
      </c>
      <c r="C160" s="214" t="s">
        <v>112</v>
      </c>
      <c r="D160" s="214"/>
      <c r="E160" s="214"/>
      <c r="F160" s="214"/>
      <c r="G160" s="214"/>
      <c r="H160" s="214"/>
      <c r="I160" s="214"/>
      <c r="J160" s="214"/>
      <c r="K160" s="214"/>
      <c r="L160" s="214"/>
      <c r="M160" s="214"/>
      <c r="N160" s="214"/>
      <c r="O160" s="214"/>
      <c r="P160" s="214"/>
      <c r="Q160" s="214"/>
      <c r="R160" s="214"/>
      <c r="S160" s="214"/>
      <c r="T160" s="8"/>
    </row>
    <row r="161" spans="2:20" ht="15" customHeight="1" x14ac:dyDescent="0.35">
      <c r="B161" s="11"/>
      <c r="C161" s="8"/>
      <c r="D161" s="8"/>
      <c r="E161" s="8"/>
      <c r="F161" s="8"/>
      <c r="G161" s="8"/>
      <c r="H161" s="8"/>
      <c r="I161" s="8"/>
      <c r="J161" s="8"/>
      <c r="K161" s="8"/>
      <c r="L161" s="8"/>
      <c r="M161" s="8"/>
      <c r="N161" s="8"/>
      <c r="O161" s="8"/>
      <c r="P161" s="8"/>
      <c r="Q161" s="8"/>
      <c r="R161" s="8"/>
      <c r="S161" s="8"/>
      <c r="T161" s="8"/>
    </row>
    <row r="162" spans="2:20" x14ac:dyDescent="0.35">
      <c r="C162" s="8"/>
      <c r="D162" s="8"/>
      <c r="E162" s="8"/>
      <c r="F162" s="8"/>
      <c r="G162" s="8"/>
      <c r="H162" s="8"/>
      <c r="I162" s="8"/>
      <c r="J162" s="8"/>
      <c r="K162" s="8"/>
      <c r="L162" s="8"/>
      <c r="M162" s="8"/>
      <c r="N162" s="8"/>
      <c r="O162" s="8"/>
      <c r="P162" s="8"/>
      <c r="Q162" s="8"/>
      <c r="R162" s="8"/>
      <c r="S162" s="8"/>
      <c r="T162" s="8"/>
    </row>
    <row r="163" spans="2:20" x14ac:dyDescent="0.35">
      <c r="B163" s="353" t="s">
        <v>113</v>
      </c>
      <c r="C163" s="354"/>
      <c r="D163" s="354"/>
      <c r="E163" s="354"/>
      <c r="F163" s="354"/>
      <c r="G163" s="354"/>
      <c r="H163" s="354"/>
      <c r="I163" s="354"/>
      <c r="J163" s="354"/>
      <c r="K163" s="354"/>
      <c r="L163" s="354"/>
      <c r="M163" s="354"/>
      <c r="N163" s="354"/>
      <c r="O163" s="354"/>
      <c r="P163" s="354"/>
      <c r="Q163" s="354"/>
      <c r="R163" s="354"/>
      <c r="S163" s="354"/>
    </row>
    <row r="164" spans="2:20" ht="15.5" x14ac:dyDescent="0.35">
      <c r="B164" s="11" t="s">
        <v>27</v>
      </c>
      <c r="C164" s="345" t="s">
        <v>114</v>
      </c>
      <c r="D164" s="346"/>
      <c r="E164" s="346"/>
      <c r="F164" s="346"/>
      <c r="G164" s="346"/>
      <c r="H164" s="346"/>
      <c r="I164" s="346"/>
      <c r="J164" s="346"/>
      <c r="K164" s="346"/>
      <c r="L164" s="346"/>
      <c r="M164" s="346"/>
      <c r="N164" s="346"/>
      <c r="O164" s="346"/>
      <c r="P164" s="346"/>
      <c r="Q164" s="346"/>
      <c r="R164" s="346"/>
      <c r="S164" s="346"/>
      <c r="T164" s="346"/>
    </row>
    <row r="165" spans="2:20" ht="15.5" x14ac:dyDescent="0.35">
      <c r="B165" s="11" t="s">
        <v>27</v>
      </c>
      <c r="C165" s="345" t="s">
        <v>200</v>
      </c>
      <c r="D165" s="346"/>
      <c r="E165" s="346"/>
      <c r="F165" s="346"/>
      <c r="G165" s="346"/>
      <c r="H165" s="346"/>
      <c r="I165" s="346"/>
      <c r="J165" s="346"/>
      <c r="K165" s="346"/>
      <c r="L165" s="346"/>
      <c r="M165" s="346"/>
      <c r="N165" s="346"/>
      <c r="O165" s="346"/>
      <c r="P165" s="346"/>
      <c r="Q165" s="346"/>
      <c r="R165" s="346"/>
      <c r="S165" s="346"/>
      <c r="T165" s="346"/>
    </row>
    <row r="166" spans="2:20" ht="15.5" x14ac:dyDescent="0.35">
      <c r="B166" s="11" t="s">
        <v>27</v>
      </c>
      <c r="C166" s="345" t="s">
        <v>115</v>
      </c>
      <c r="D166" s="346"/>
      <c r="E166" s="346"/>
      <c r="F166" s="346"/>
      <c r="G166" s="346"/>
      <c r="H166" s="346"/>
      <c r="I166" s="346"/>
      <c r="J166" s="346"/>
      <c r="K166" s="346"/>
      <c r="L166" s="346"/>
      <c r="M166" s="346"/>
      <c r="N166" s="346"/>
      <c r="O166" s="346"/>
      <c r="P166" s="346"/>
      <c r="Q166" s="346"/>
      <c r="R166" s="346"/>
      <c r="S166" s="346"/>
      <c r="T166" s="346"/>
    </row>
    <row r="167" spans="2:20" ht="15.5" x14ac:dyDescent="0.35">
      <c r="B167" s="11" t="s">
        <v>27</v>
      </c>
      <c r="C167" s="345" t="s">
        <v>116</v>
      </c>
      <c r="D167" s="346"/>
      <c r="E167" s="346"/>
      <c r="F167" s="346"/>
      <c r="G167" s="346"/>
      <c r="H167" s="346"/>
      <c r="I167" s="346"/>
      <c r="J167" s="346"/>
      <c r="K167" s="346"/>
      <c r="L167" s="346"/>
      <c r="M167" s="346"/>
      <c r="N167" s="346"/>
      <c r="O167" s="346"/>
      <c r="P167" s="346"/>
      <c r="Q167" s="346"/>
      <c r="R167" s="346"/>
      <c r="S167" s="346"/>
      <c r="T167" s="346"/>
    </row>
    <row r="168" spans="2:20" ht="15.5" x14ac:dyDescent="0.35">
      <c r="B168" s="11" t="s">
        <v>27</v>
      </c>
      <c r="C168" s="345" t="s">
        <v>117</v>
      </c>
      <c r="D168" s="346"/>
      <c r="E168" s="346"/>
      <c r="F168" s="346"/>
      <c r="G168" s="346"/>
      <c r="H168" s="346"/>
      <c r="I168" s="346"/>
      <c r="J168" s="346"/>
      <c r="K168" s="346"/>
      <c r="L168" s="346"/>
      <c r="M168" s="346"/>
      <c r="N168" s="346"/>
      <c r="O168" s="346"/>
      <c r="P168" s="346"/>
      <c r="Q168" s="346"/>
      <c r="R168" s="346"/>
      <c r="S168" s="346"/>
      <c r="T168" s="346"/>
    </row>
    <row r="169" spans="2:20" ht="15.5" x14ac:dyDescent="0.35">
      <c r="B169" s="11" t="s">
        <v>27</v>
      </c>
      <c r="C169" s="345" t="s">
        <v>118</v>
      </c>
      <c r="D169" s="346"/>
      <c r="E169" s="346"/>
      <c r="F169" s="346"/>
      <c r="G169" s="346"/>
      <c r="H169" s="346"/>
      <c r="I169" s="346"/>
      <c r="J169" s="346"/>
      <c r="K169" s="346"/>
      <c r="L169" s="346"/>
      <c r="M169" s="346"/>
      <c r="N169" s="346"/>
      <c r="O169" s="346"/>
      <c r="P169" s="346"/>
      <c r="Q169" s="346"/>
      <c r="R169" s="346"/>
      <c r="S169" s="346"/>
      <c r="T169" s="346"/>
    </row>
    <row r="170" spans="2:20" ht="15.5" x14ac:dyDescent="0.35">
      <c r="B170" s="11" t="s">
        <v>27</v>
      </c>
      <c r="C170" s="345" t="s">
        <v>119</v>
      </c>
      <c r="D170" s="346"/>
      <c r="E170" s="346"/>
      <c r="F170" s="346"/>
      <c r="G170" s="346"/>
      <c r="H170" s="346"/>
      <c r="I170" s="346"/>
      <c r="J170" s="346"/>
      <c r="K170" s="346"/>
      <c r="L170" s="346"/>
      <c r="M170" s="346"/>
      <c r="N170" s="346"/>
      <c r="O170" s="346"/>
      <c r="P170" s="346"/>
      <c r="Q170" s="346"/>
      <c r="R170" s="346"/>
      <c r="S170" s="346"/>
      <c r="T170" s="346"/>
    </row>
    <row r="171" spans="2:20" x14ac:dyDescent="0.35">
      <c r="C171" s="345"/>
      <c r="D171" s="346"/>
      <c r="E171" s="346"/>
      <c r="F171" s="346"/>
      <c r="G171" s="346"/>
      <c r="H171" s="346"/>
      <c r="I171" s="346"/>
      <c r="J171" s="346"/>
      <c r="K171" s="346"/>
      <c r="L171" s="346"/>
      <c r="M171" s="346"/>
      <c r="N171" s="346"/>
      <c r="O171" s="346"/>
      <c r="P171" s="346"/>
      <c r="Q171" s="346"/>
      <c r="R171" s="346"/>
      <c r="S171" s="346"/>
      <c r="T171" s="346"/>
    </row>
    <row r="172" spans="2:20" x14ac:dyDescent="0.35">
      <c r="B172" s="98" t="s">
        <v>120</v>
      </c>
      <c r="C172" s="8"/>
      <c r="D172" s="8"/>
      <c r="E172" s="8"/>
      <c r="F172" s="8"/>
      <c r="G172" s="8"/>
      <c r="H172" s="8"/>
      <c r="I172" s="8"/>
      <c r="J172" s="8"/>
      <c r="K172" s="8"/>
      <c r="L172" s="8"/>
      <c r="M172" s="8"/>
      <c r="N172" s="8"/>
      <c r="O172" s="8"/>
      <c r="P172" s="8"/>
      <c r="Q172" s="8"/>
      <c r="R172" s="8"/>
      <c r="S172" s="8"/>
      <c r="T172" s="8"/>
    </row>
    <row r="173" spans="2:20" ht="15" customHeight="1" x14ac:dyDescent="0.35">
      <c r="B173" s="11" t="s">
        <v>27</v>
      </c>
      <c r="C173" s="214" t="s">
        <v>121</v>
      </c>
      <c r="D173" s="214"/>
      <c r="E173" s="214"/>
      <c r="F173" s="214"/>
      <c r="G173" s="214"/>
      <c r="H173" s="214"/>
      <c r="I173" s="214"/>
      <c r="J173" s="214"/>
      <c r="K173" s="214"/>
      <c r="L173" s="214"/>
      <c r="M173" s="214"/>
      <c r="N173" s="214"/>
      <c r="O173" s="214"/>
      <c r="P173" s="214"/>
      <c r="Q173" s="214"/>
      <c r="R173" s="214"/>
      <c r="S173" s="214"/>
      <c r="T173" s="8"/>
    </row>
    <row r="174" spans="2:20" ht="15" customHeight="1" x14ac:dyDescent="0.35">
      <c r="B174" s="11" t="s">
        <v>27</v>
      </c>
      <c r="C174" s="214" t="s">
        <v>201</v>
      </c>
      <c r="D174" s="214"/>
      <c r="E174" s="214"/>
      <c r="F174" s="214"/>
      <c r="G174" s="214"/>
      <c r="H174" s="214"/>
      <c r="I174" s="214"/>
      <c r="J174" s="214"/>
      <c r="K174" s="214"/>
      <c r="L174" s="214"/>
      <c r="M174" s="214"/>
      <c r="N174" s="214"/>
      <c r="O174" s="214"/>
      <c r="P174" s="214"/>
      <c r="Q174" s="214"/>
      <c r="R174" s="214"/>
      <c r="S174" s="214"/>
      <c r="T174" s="8"/>
    </row>
    <row r="175" spans="2:20" ht="15.5" x14ac:dyDescent="0.35">
      <c r="B175" s="11"/>
      <c r="C175" s="214" t="s">
        <v>202</v>
      </c>
      <c r="D175" s="214"/>
      <c r="E175" s="214"/>
      <c r="F175" s="214"/>
      <c r="G175" s="214"/>
      <c r="H175" s="214"/>
      <c r="I175" s="214"/>
      <c r="J175" s="214"/>
      <c r="K175" s="214"/>
      <c r="L175" s="214"/>
      <c r="M175" s="214"/>
      <c r="N175" s="214"/>
      <c r="O175" s="214"/>
      <c r="P175" s="214"/>
      <c r="Q175" s="214"/>
      <c r="R175" s="214"/>
      <c r="S175" s="214"/>
      <c r="T175" s="8"/>
    </row>
    <row r="176" spans="2:20" ht="15" customHeight="1" x14ac:dyDescent="0.35">
      <c r="B176" s="11" t="s">
        <v>27</v>
      </c>
      <c r="C176" s="214" t="s">
        <v>203</v>
      </c>
      <c r="D176" s="214"/>
      <c r="E176" s="214"/>
      <c r="F176" s="214"/>
      <c r="G176" s="214"/>
      <c r="H176" s="214"/>
      <c r="I176" s="214"/>
      <c r="J176" s="214"/>
      <c r="K176" s="214"/>
      <c r="L176" s="214"/>
      <c r="M176" s="214"/>
      <c r="N176" s="214"/>
      <c r="O176" s="214"/>
      <c r="P176" s="214"/>
      <c r="Q176" s="214"/>
      <c r="R176" s="214"/>
      <c r="S176" s="214"/>
      <c r="T176" s="8"/>
    </row>
    <row r="177" spans="2:20" ht="15.5" x14ac:dyDescent="0.35">
      <c r="B177" s="11"/>
      <c r="C177" s="214" t="s">
        <v>204</v>
      </c>
      <c r="D177" s="214"/>
      <c r="E177" s="214"/>
      <c r="F177" s="214"/>
      <c r="G177" s="214"/>
      <c r="H177" s="214"/>
      <c r="I177" s="214"/>
      <c r="J177" s="214"/>
      <c r="K177" s="214"/>
      <c r="L177" s="214"/>
      <c r="M177" s="214"/>
      <c r="N177" s="214"/>
      <c r="O177" s="214"/>
      <c r="P177" s="214"/>
      <c r="Q177" s="214"/>
      <c r="R177" s="214"/>
      <c r="S177" s="214"/>
      <c r="T177" s="8"/>
    </row>
    <row r="178" spans="2:20" x14ac:dyDescent="0.35">
      <c r="C178" s="345"/>
      <c r="D178" s="345"/>
      <c r="E178" s="345"/>
      <c r="F178" s="345"/>
      <c r="G178" s="345"/>
      <c r="H178" s="345"/>
      <c r="I178" s="345"/>
      <c r="J178" s="345"/>
      <c r="K178" s="345"/>
      <c r="L178" s="345"/>
      <c r="M178" s="345"/>
      <c r="N178" s="345"/>
      <c r="O178" s="345"/>
      <c r="P178" s="345"/>
      <c r="Q178" s="345"/>
      <c r="R178" s="345"/>
      <c r="S178" s="345"/>
      <c r="T178" s="345"/>
    </row>
    <row r="179" spans="2:20" x14ac:dyDescent="0.35">
      <c r="B179" s="357" t="s">
        <v>122</v>
      </c>
      <c r="C179" s="357"/>
      <c r="D179" s="357"/>
      <c r="E179" s="357"/>
      <c r="F179" s="357"/>
      <c r="G179" s="357"/>
      <c r="H179" s="357"/>
      <c r="I179" s="357"/>
      <c r="J179" s="357"/>
      <c r="K179" s="357"/>
      <c r="L179" s="357"/>
      <c r="M179" s="357"/>
      <c r="N179" s="357"/>
      <c r="O179" s="357"/>
      <c r="P179" s="357"/>
      <c r="Q179" s="357"/>
      <c r="R179" s="357"/>
      <c r="S179" s="357"/>
      <c r="T179" s="357"/>
    </row>
    <row r="180" spans="2:20" ht="15.5" x14ac:dyDescent="0.35">
      <c r="B180" s="11" t="s">
        <v>27</v>
      </c>
      <c r="C180" s="356" t="s">
        <v>123</v>
      </c>
      <c r="D180" s="346"/>
      <c r="E180" s="346"/>
      <c r="F180" s="346"/>
      <c r="G180" s="346"/>
      <c r="H180" s="346"/>
      <c r="I180" s="346"/>
      <c r="J180" s="346"/>
      <c r="K180" s="346"/>
      <c r="L180" s="346"/>
      <c r="M180" s="346"/>
      <c r="N180" s="346"/>
      <c r="O180" s="346"/>
      <c r="P180" s="346"/>
      <c r="Q180" s="346"/>
      <c r="R180" s="346"/>
      <c r="S180" s="346"/>
      <c r="T180" s="346"/>
    </row>
    <row r="181" spans="2:20" x14ac:dyDescent="0.35">
      <c r="C181" s="345"/>
      <c r="D181" s="346"/>
      <c r="E181" s="346"/>
      <c r="F181" s="346"/>
      <c r="G181" s="346"/>
      <c r="H181" s="346"/>
      <c r="I181" s="346"/>
      <c r="J181" s="346"/>
      <c r="K181" s="346"/>
      <c r="L181" s="346"/>
      <c r="M181" s="346"/>
      <c r="N181" s="346"/>
      <c r="O181" s="346"/>
      <c r="P181" s="346"/>
      <c r="Q181" s="346"/>
      <c r="R181" s="346"/>
      <c r="S181" s="346"/>
      <c r="T181" s="346"/>
    </row>
    <row r="182" spans="2:20" x14ac:dyDescent="0.35">
      <c r="C182" s="345"/>
      <c r="D182" s="346"/>
      <c r="E182" s="346"/>
      <c r="F182" s="346"/>
      <c r="G182" s="346"/>
      <c r="H182" s="346"/>
      <c r="I182" s="346"/>
      <c r="J182" s="346"/>
      <c r="K182" s="346"/>
      <c r="L182" s="346"/>
      <c r="M182" s="346"/>
      <c r="N182" s="346"/>
      <c r="O182" s="346"/>
      <c r="P182" s="346"/>
      <c r="Q182" s="346"/>
      <c r="R182" s="346"/>
      <c r="S182" s="346"/>
      <c r="T182" s="346"/>
    </row>
    <row r="183" spans="2:20" x14ac:dyDescent="0.35">
      <c r="C183" s="345"/>
      <c r="D183" s="346"/>
      <c r="E183" s="346"/>
      <c r="F183" s="346"/>
      <c r="G183" s="346"/>
      <c r="H183" s="346"/>
      <c r="I183" s="346"/>
      <c r="J183" s="346"/>
      <c r="K183" s="346"/>
      <c r="L183" s="346"/>
      <c r="M183" s="346"/>
      <c r="N183" s="346"/>
      <c r="O183" s="346"/>
      <c r="P183" s="346"/>
      <c r="Q183" s="346"/>
      <c r="R183" s="346"/>
      <c r="S183" s="346"/>
      <c r="T183" s="346"/>
    </row>
    <row r="184" spans="2:20" x14ac:dyDescent="0.35">
      <c r="C184" s="345"/>
      <c r="D184" s="346"/>
      <c r="E184" s="346"/>
      <c r="F184" s="346"/>
      <c r="G184" s="346"/>
      <c r="H184" s="346"/>
      <c r="I184" s="346"/>
      <c r="J184" s="346"/>
      <c r="K184" s="346"/>
      <c r="L184" s="346"/>
      <c r="M184" s="346"/>
      <c r="N184" s="346"/>
      <c r="O184" s="346"/>
      <c r="P184" s="346"/>
      <c r="Q184" s="346"/>
      <c r="R184" s="346"/>
      <c r="S184" s="346"/>
      <c r="T184" s="346"/>
    </row>
  </sheetData>
  <sheetProtection algorithmName="SHA-512" hashValue="C5HTj82Tnn60buNU6Xf7O97uhRULDJJI1mFtKSzedy5Gb0kF8fMDreupcYnwb9le42tve323irxX7mFLDge5nQ==" saltValue="aiTtbRo3QqMFiEvdLyptWw==" spinCount="100000" sheet="1" objects="1" scenarios="1"/>
  <mergeCells count="139">
    <mergeCell ref="A1:A2"/>
    <mergeCell ref="C180:T180"/>
    <mergeCell ref="C181:T181"/>
    <mergeCell ref="C182:T182"/>
    <mergeCell ref="C183:T183"/>
    <mergeCell ref="C184:T184"/>
    <mergeCell ref="C171:T171"/>
    <mergeCell ref="C173:S173"/>
    <mergeCell ref="C178:T178"/>
    <mergeCell ref="B179:T179"/>
    <mergeCell ref="C165:T165"/>
    <mergeCell ref="C166:T166"/>
    <mergeCell ref="C167:T167"/>
    <mergeCell ref="C168:T168"/>
    <mergeCell ref="C169:T169"/>
    <mergeCell ref="C170:T170"/>
    <mergeCell ref="B163:S163"/>
    <mergeCell ref="C164:T164"/>
    <mergeCell ref="C122:S122"/>
    <mergeCell ref="C123:S123"/>
    <mergeCell ref="C124:S125"/>
    <mergeCell ref="C130:S130"/>
    <mergeCell ref="C146:T146"/>
    <mergeCell ref="C151:S151"/>
    <mergeCell ref="C140:S140"/>
    <mergeCell ref="C141:S141"/>
    <mergeCell ref="C142:S142"/>
    <mergeCell ref="C143:T143"/>
    <mergeCell ref="C144:T144"/>
    <mergeCell ref="C147:S147"/>
    <mergeCell ref="C148:S148"/>
    <mergeCell ref="C150:S150"/>
    <mergeCell ref="C149:S149"/>
    <mergeCell ref="C121:S121"/>
    <mergeCell ref="B106:R106"/>
    <mergeCell ref="C107:S107"/>
    <mergeCell ref="C108:S108"/>
    <mergeCell ref="C109:S109"/>
    <mergeCell ref="C110:S110"/>
    <mergeCell ref="C113:S113"/>
    <mergeCell ref="C114:S114"/>
    <mergeCell ref="C115:S115"/>
    <mergeCell ref="C116:S116"/>
    <mergeCell ref="C117:S117"/>
    <mergeCell ref="C118:S118"/>
    <mergeCell ref="C98:S98"/>
    <mergeCell ref="C99:S99"/>
    <mergeCell ref="C100:S100"/>
    <mergeCell ref="C101:S101"/>
    <mergeCell ref="C104:S104"/>
    <mergeCell ref="C92:S92"/>
    <mergeCell ref="B93:R93"/>
    <mergeCell ref="C94:S94"/>
    <mergeCell ref="C95:S95"/>
    <mergeCell ref="C96:S96"/>
    <mergeCell ref="C97:S97"/>
    <mergeCell ref="C102:S102"/>
    <mergeCell ref="C103:S103"/>
    <mergeCell ref="C83:R84"/>
    <mergeCell ref="C85:S86"/>
    <mergeCell ref="B88:R88"/>
    <mergeCell ref="C89:S89"/>
    <mergeCell ref="C90:S90"/>
    <mergeCell ref="C91:S91"/>
    <mergeCell ref="C77:S77"/>
    <mergeCell ref="C78:S78"/>
    <mergeCell ref="C79:S79"/>
    <mergeCell ref="C80:S80"/>
    <mergeCell ref="C81:S81"/>
    <mergeCell ref="C82:S82"/>
    <mergeCell ref="C70:S70"/>
    <mergeCell ref="C71:S71"/>
    <mergeCell ref="C72:S72"/>
    <mergeCell ref="C75:S76"/>
    <mergeCell ref="C62:S62"/>
    <mergeCell ref="C65:S65"/>
    <mergeCell ref="C66:S66"/>
    <mergeCell ref="C67:S67"/>
    <mergeCell ref="C68:S68"/>
    <mergeCell ref="C64:S64"/>
    <mergeCell ref="C63:S63"/>
    <mergeCell ref="C73:S73"/>
    <mergeCell ref="C74:S74"/>
    <mergeCell ref="C54:S56"/>
    <mergeCell ref="C59:S59"/>
    <mergeCell ref="C60:S60"/>
    <mergeCell ref="C61:S61"/>
    <mergeCell ref="C41:S41"/>
    <mergeCell ref="C42:S42"/>
    <mergeCell ref="C46:S47"/>
    <mergeCell ref="C48:S49"/>
    <mergeCell ref="C69:S69"/>
    <mergeCell ref="B1:T2"/>
    <mergeCell ref="C39:S40"/>
    <mergeCell ref="C21:S23"/>
    <mergeCell ref="C24:S24"/>
    <mergeCell ref="C28:S29"/>
    <mergeCell ref="C50:S52"/>
    <mergeCell ref="C53:S53"/>
    <mergeCell ref="C43:S43"/>
    <mergeCell ref="C44:S44"/>
    <mergeCell ref="C45:S45"/>
    <mergeCell ref="C6:S7"/>
    <mergeCell ref="C34:S34"/>
    <mergeCell ref="C35:S35"/>
    <mergeCell ref="C36:S36"/>
    <mergeCell ref="C37:S37"/>
    <mergeCell ref="C38:S38"/>
    <mergeCell ref="C27:T27"/>
    <mergeCell ref="C25:S25"/>
    <mergeCell ref="C26:S26"/>
    <mergeCell ref="C32:S32"/>
    <mergeCell ref="C33:S33"/>
    <mergeCell ref="C17:S17"/>
    <mergeCell ref="C18:S18"/>
    <mergeCell ref="C175:S175"/>
    <mergeCell ref="C174:S174"/>
    <mergeCell ref="C177:S177"/>
    <mergeCell ref="C176:S176"/>
    <mergeCell ref="C129:S129"/>
    <mergeCell ref="C128:S128"/>
    <mergeCell ref="C127:S127"/>
    <mergeCell ref="C126:S126"/>
    <mergeCell ref="C160:S160"/>
    <mergeCell ref="C159:S159"/>
    <mergeCell ref="C158:S158"/>
    <mergeCell ref="C157:S157"/>
    <mergeCell ref="C156:S156"/>
    <mergeCell ref="C155:S155"/>
    <mergeCell ref="C154:S154"/>
    <mergeCell ref="C153:S153"/>
    <mergeCell ref="B131:S132"/>
    <mergeCell ref="C133:S133"/>
    <mergeCell ref="C134:S134"/>
    <mergeCell ref="C135:S135"/>
    <mergeCell ref="C136:S136"/>
    <mergeCell ref="C137:S138"/>
    <mergeCell ref="C152:S152"/>
    <mergeCell ref="C139:S139"/>
  </mergeCells>
  <hyperlinks>
    <hyperlink ref="C180" r:id="rId1" xr:uid="{5CB7D789-E332-45CF-8A0E-4286CEC40CDD}"/>
  </hyperlinks>
  <printOptions horizontalCentered="1"/>
  <pageMargins left="0.70866141732283472" right="0.70866141732283472" top="0.74803149606299213" bottom="0.74803149606299213" header="0.31496062992125984" footer="0.31496062992125984"/>
  <pageSetup scale="74" fitToHeight="0" orientation="portrait" r:id="rId2"/>
  <rowBreaks count="3" manualBreakCount="3">
    <brk id="56" min="1" max="19" man="1"/>
    <brk id="110" min="1" max="19" man="1"/>
    <brk id="161" min="1"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80DC5-AC35-4835-9AB8-C277A6072DE1}">
  <sheetPr codeName="Sheet6">
    <pageSetUpPr fitToPage="1"/>
  </sheetPr>
  <dimension ref="A1:N90"/>
  <sheetViews>
    <sheetView showGridLines="0" showRowColHeaders="0" zoomScaleNormal="100" workbookViewId="0"/>
  </sheetViews>
  <sheetFormatPr defaultRowHeight="14.5" x14ac:dyDescent="0.35"/>
  <cols>
    <col min="1" max="1" width="24.1796875" style="147" customWidth="1"/>
    <col min="2" max="13" width="12.54296875" customWidth="1"/>
    <col min="14" max="14" width="14.54296875" customWidth="1"/>
  </cols>
  <sheetData>
    <row r="1" spans="1:14" x14ac:dyDescent="0.35">
      <c r="A1" s="164" t="s">
        <v>302</v>
      </c>
      <c r="B1" s="158"/>
      <c r="C1" s="158"/>
      <c r="D1" s="158"/>
      <c r="E1" s="158"/>
      <c r="F1" s="158"/>
      <c r="G1" s="158"/>
      <c r="H1" s="158"/>
      <c r="I1" s="158"/>
      <c r="J1" s="158"/>
      <c r="K1" s="158"/>
      <c r="L1" s="158"/>
      <c r="M1" s="158"/>
      <c r="N1" s="159"/>
    </row>
    <row r="2" spans="1:14" x14ac:dyDescent="0.35">
      <c r="A2" s="165" t="s">
        <v>248</v>
      </c>
      <c r="B2" s="175" t="s">
        <v>285</v>
      </c>
      <c r="C2" s="175" t="s">
        <v>286</v>
      </c>
      <c r="D2" s="175" t="s">
        <v>287</v>
      </c>
      <c r="E2" s="175" t="s">
        <v>288</v>
      </c>
      <c r="F2" s="175" t="s">
        <v>289</v>
      </c>
      <c r="G2" s="175" t="s">
        <v>290</v>
      </c>
      <c r="H2" s="175" t="s">
        <v>291</v>
      </c>
      <c r="I2" s="175" t="s">
        <v>292</v>
      </c>
      <c r="J2" s="175" t="s">
        <v>293</v>
      </c>
      <c r="K2" s="175" t="s">
        <v>294</v>
      </c>
      <c r="L2" s="175" t="s">
        <v>295</v>
      </c>
      <c r="M2" s="175" t="s">
        <v>296</v>
      </c>
      <c r="N2" s="176" t="s">
        <v>247</v>
      </c>
    </row>
    <row r="3" spans="1:14" x14ac:dyDescent="0.35">
      <c r="A3" s="166" t="s">
        <v>152</v>
      </c>
      <c r="B3" s="151"/>
      <c r="C3" s="151"/>
      <c r="D3" s="151"/>
      <c r="E3" s="151"/>
      <c r="F3" s="151"/>
      <c r="G3" s="151"/>
      <c r="H3" s="151"/>
      <c r="I3" s="151"/>
      <c r="J3" s="151"/>
      <c r="K3" s="151"/>
      <c r="L3" s="151"/>
      <c r="M3" s="151"/>
      <c r="N3" s="183">
        <f>SUM(B3:M3)</f>
        <v>0</v>
      </c>
    </row>
    <row r="4" spans="1:14" x14ac:dyDescent="0.35">
      <c r="A4" s="166" t="s">
        <v>153</v>
      </c>
      <c r="B4" s="151"/>
      <c r="C4" s="151"/>
      <c r="D4" s="151"/>
      <c r="E4" s="151"/>
      <c r="F4" s="151"/>
      <c r="G4" s="151"/>
      <c r="H4" s="151"/>
      <c r="I4" s="151"/>
      <c r="J4" s="151"/>
      <c r="K4" s="151"/>
      <c r="L4" s="151"/>
      <c r="M4" s="151"/>
      <c r="N4" s="183">
        <f t="shared" ref="N4:N6" si="0">SUM(B4:M4)</f>
        <v>0</v>
      </c>
    </row>
    <row r="5" spans="1:14" x14ac:dyDescent="0.35">
      <c r="A5" s="166" t="s">
        <v>312</v>
      </c>
      <c r="B5" s="151"/>
      <c r="C5" s="151"/>
      <c r="D5" s="151"/>
      <c r="E5" s="151"/>
      <c r="F5" s="151"/>
      <c r="G5" s="151"/>
      <c r="H5" s="151"/>
      <c r="I5" s="151"/>
      <c r="J5" s="151"/>
      <c r="K5" s="151"/>
      <c r="L5" s="151"/>
      <c r="M5" s="151"/>
      <c r="N5" s="183">
        <f t="shared" si="0"/>
        <v>0</v>
      </c>
    </row>
    <row r="6" spans="1:14" x14ac:dyDescent="0.35">
      <c r="A6" s="166" t="s">
        <v>249</v>
      </c>
      <c r="B6" s="151"/>
      <c r="C6" s="151"/>
      <c r="D6" s="151"/>
      <c r="E6" s="151"/>
      <c r="F6" s="151"/>
      <c r="G6" s="151"/>
      <c r="H6" s="151"/>
      <c r="I6" s="151"/>
      <c r="J6" s="151"/>
      <c r="K6" s="151"/>
      <c r="L6" s="151"/>
      <c r="M6" s="151"/>
      <c r="N6" s="183">
        <f t="shared" si="0"/>
        <v>0</v>
      </c>
    </row>
    <row r="7" spans="1:14" x14ac:dyDescent="0.35">
      <c r="A7" s="167" t="s">
        <v>250</v>
      </c>
      <c r="B7" s="177">
        <f>SUM(B3:B6)</f>
        <v>0</v>
      </c>
      <c r="C7" s="177">
        <f>SUM(C3:C6)</f>
        <v>0</v>
      </c>
      <c r="D7" s="177">
        <f>SUM(D3:D6)</f>
        <v>0</v>
      </c>
      <c r="E7" s="177">
        <f t="shared" ref="E7:N7" si="1">SUM(E3:E6)</f>
        <v>0</v>
      </c>
      <c r="F7" s="177">
        <f t="shared" si="1"/>
        <v>0</v>
      </c>
      <c r="G7" s="177">
        <f t="shared" si="1"/>
        <v>0</v>
      </c>
      <c r="H7" s="177">
        <f t="shared" si="1"/>
        <v>0</v>
      </c>
      <c r="I7" s="177">
        <f t="shared" si="1"/>
        <v>0</v>
      </c>
      <c r="J7" s="177">
        <f t="shared" si="1"/>
        <v>0</v>
      </c>
      <c r="K7" s="177">
        <f t="shared" si="1"/>
        <v>0</v>
      </c>
      <c r="L7" s="177">
        <f t="shared" si="1"/>
        <v>0</v>
      </c>
      <c r="M7" s="177">
        <f t="shared" si="1"/>
        <v>0</v>
      </c>
      <c r="N7" s="178">
        <f t="shared" si="1"/>
        <v>0</v>
      </c>
    </row>
    <row r="8" spans="1:14" ht="9" customHeight="1" x14ac:dyDescent="0.35">
      <c r="A8" s="168"/>
      <c r="B8" s="152"/>
      <c r="C8" s="152"/>
      <c r="D8" s="152"/>
      <c r="E8" s="152"/>
      <c r="F8" s="152"/>
      <c r="G8" s="152"/>
      <c r="H8" s="152"/>
      <c r="I8" s="152"/>
      <c r="J8" s="152"/>
      <c r="K8" s="152"/>
      <c r="L8" s="152"/>
      <c r="M8" s="152"/>
      <c r="N8" s="184"/>
    </row>
    <row r="9" spans="1:14" x14ac:dyDescent="0.35">
      <c r="A9" s="169" t="s">
        <v>251</v>
      </c>
      <c r="B9" s="179" t="s">
        <v>285</v>
      </c>
      <c r="C9" s="179" t="s">
        <v>286</v>
      </c>
      <c r="D9" s="179" t="s">
        <v>287</v>
      </c>
      <c r="E9" s="179" t="s">
        <v>288</v>
      </c>
      <c r="F9" s="179" t="s">
        <v>289</v>
      </c>
      <c r="G9" s="179" t="s">
        <v>290</v>
      </c>
      <c r="H9" s="179" t="s">
        <v>291</v>
      </c>
      <c r="I9" s="179" t="s">
        <v>292</v>
      </c>
      <c r="J9" s="179" t="s">
        <v>293</v>
      </c>
      <c r="K9" s="179" t="s">
        <v>294</v>
      </c>
      <c r="L9" s="179" t="s">
        <v>295</v>
      </c>
      <c r="M9" s="179" t="s">
        <v>296</v>
      </c>
      <c r="N9" s="180" t="s">
        <v>247</v>
      </c>
    </row>
    <row r="10" spans="1:14" x14ac:dyDescent="0.35">
      <c r="A10" s="166" t="s">
        <v>298</v>
      </c>
      <c r="B10" s="153"/>
      <c r="C10" s="153"/>
      <c r="D10" s="153"/>
      <c r="E10" s="153"/>
      <c r="F10" s="153"/>
      <c r="G10" s="153"/>
      <c r="H10" s="153"/>
      <c r="I10" s="153"/>
      <c r="J10" s="153"/>
      <c r="K10" s="153"/>
      <c r="L10" s="153"/>
      <c r="M10" s="153"/>
      <c r="N10" s="183">
        <f>SUM(B10:M10)</f>
        <v>0</v>
      </c>
    </row>
    <row r="11" spans="1:14" x14ac:dyDescent="0.35">
      <c r="A11" s="166" t="s">
        <v>252</v>
      </c>
      <c r="B11" s="153"/>
      <c r="C11" s="153"/>
      <c r="D11" s="153"/>
      <c r="E11" s="153"/>
      <c r="F11" s="153"/>
      <c r="G11" s="153"/>
      <c r="H11" s="153"/>
      <c r="I11" s="153"/>
      <c r="J11" s="153"/>
      <c r="K11" s="153"/>
      <c r="L11" s="153"/>
      <c r="M11" s="153"/>
      <c r="N11" s="183">
        <f t="shared" ref="N11:N18" si="2">SUM(B11:M11)</f>
        <v>0</v>
      </c>
    </row>
    <row r="12" spans="1:14" x14ac:dyDescent="0.35">
      <c r="A12" s="166" t="s">
        <v>128</v>
      </c>
      <c r="B12" s="153"/>
      <c r="C12" s="153"/>
      <c r="D12" s="153"/>
      <c r="E12" s="153"/>
      <c r="F12" s="153"/>
      <c r="G12" s="153"/>
      <c r="H12" s="153"/>
      <c r="I12" s="153"/>
      <c r="J12" s="153"/>
      <c r="K12" s="153"/>
      <c r="L12" s="153"/>
      <c r="M12" s="153"/>
      <c r="N12" s="183">
        <f t="shared" si="2"/>
        <v>0</v>
      </c>
    </row>
    <row r="13" spans="1:14" x14ac:dyDescent="0.35">
      <c r="A13" s="166" t="s">
        <v>253</v>
      </c>
      <c r="B13" s="153"/>
      <c r="C13" s="153"/>
      <c r="D13" s="153"/>
      <c r="E13" s="153"/>
      <c r="F13" s="153"/>
      <c r="G13" s="153"/>
      <c r="H13" s="153"/>
      <c r="I13" s="153"/>
      <c r="J13" s="153"/>
      <c r="K13" s="153"/>
      <c r="L13" s="153"/>
      <c r="M13" s="153"/>
      <c r="N13" s="183">
        <f t="shared" si="2"/>
        <v>0</v>
      </c>
    </row>
    <row r="14" spans="1:14" x14ac:dyDescent="0.35">
      <c r="A14" s="166" t="s">
        <v>154</v>
      </c>
      <c r="B14" s="153"/>
      <c r="C14" s="153"/>
      <c r="D14" s="153"/>
      <c r="E14" s="153"/>
      <c r="F14" s="153"/>
      <c r="G14" s="153"/>
      <c r="H14" s="153"/>
      <c r="I14" s="153"/>
      <c r="J14" s="153"/>
      <c r="K14" s="153"/>
      <c r="L14" s="153"/>
      <c r="M14" s="153"/>
      <c r="N14" s="183">
        <f t="shared" si="2"/>
        <v>0</v>
      </c>
    </row>
    <row r="15" spans="1:14" x14ac:dyDescent="0.35">
      <c r="A15" s="166" t="s">
        <v>299</v>
      </c>
      <c r="B15" s="153"/>
      <c r="C15" s="153"/>
      <c r="D15" s="153"/>
      <c r="E15" s="153"/>
      <c r="F15" s="153"/>
      <c r="G15" s="153"/>
      <c r="H15" s="153"/>
      <c r="I15" s="153"/>
      <c r="J15" s="153"/>
      <c r="K15" s="153"/>
      <c r="L15" s="153"/>
      <c r="M15" s="153"/>
      <c r="N15" s="183">
        <f t="shared" si="2"/>
        <v>0</v>
      </c>
    </row>
    <row r="16" spans="1:14" x14ac:dyDescent="0.35">
      <c r="A16" s="166" t="s">
        <v>129</v>
      </c>
      <c r="B16" s="153"/>
      <c r="C16" s="153"/>
      <c r="D16" s="153"/>
      <c r="E16" s="153"/>
      <c r="F16" s="153"/>
      <c r="G16" s="153"/>
      <c r="H16" s="153"/>
      <c r="I16" s="153"/>
      <c r="J16" s="153"/>
      <c r="K16" s="153"/>
      <c r="L16" s="153"/>
      <c r="M16" s="153"/>
      <c r="N16" s="183">
        <f t="shared" si="2"/>
        <v>0</v>
      </c>
    </row>
    <row r="17" spans="1:14" x14ac:dyDescent="0.35">
      <c r="A17" s="166" t="s">
        <v>264</v>
      </c>
      <c r="B17" s="153"/>
      <c r="C17" s="153"/>
      <c r="D17" s="153"/>
      <c r="E17" s="153"/>
      <c r="F17" s="153"/>
      <c r="G17" s="153"/>
      <c r="H17" s="153"/>
      <c r="I17" s="153"/>
      <c r="J17" s="153"/>
      <c r="K17" s="153"/>
      <c r="L17" s="153"/>
      <c r="M17" s="153"/>
      <c r="N17" s="183">
        <f t="shared" si="2"/>
        <v>0</v>
      </c>
    </row>
    <row r="18" spans="1:14" x14ac:dyDescent="0.35">
      <c r="A18" s="166" t="s">
        <v>297</v>
      </c>
      <c r="B18" s="153"/>
      <c r="C18" s="153"/>
      <c r="D18" s="153"/>
      <c r="E18" s="153"/>
      <c r="F18" s="153"/>
      <c r="G18" s="153"/>
      <c r="H18" s="153"/>
      <c r="I18" s="153"/>
      <c r="J18" s="153"/>
      <c r="K18" s="153"/>
      <c r="L18" s="153"/>
      <c r="M18" s="153"/>
      <c r="N18" s="183">
        <f t="shared" si="2"/>
        <v>0</v>
      </c>
    </row>
    <row r="19" spans="1:14" x14ac:dyDescent="0.35">
      <c r="A19" s="170" t="s">
        <v>254</v>
      </c>
      <c r="B19" s="181">
        <f>SUM(B9:B18)</f>
        <v>0</v>
      </c>
      <c r="C19" s="181">
        <f t="shared" ref="C19:N19" si="3">SUM(C9:C18)</f>
        <v>0</v>
      </c>
      <c r="D19" s="181">
        <f t="shared" si="3"/>
        <v>0</v>
      </c>
      <c r="E19" s="181">
        <f t="shared" si="3"/>
        <v>0</v>
      </c>
      <c r="F19" s="181">
        <f t="shared" si="3"/>
        <v>0</v>
      </c>
      <c r="G19" s="181">
        <f t="shared" si="3"/>
        <v>0</v>
      </c>
      <c r="H19" s="181">
        <f t="shared" si="3"/>
        <v>0</v>
      </c>
      <c r="I19" s="181">
        <f t="shared" si="3"/>
        <v>0</v>
      </c>
      <c r="J19" s="181">
        <f t="shared" si="3"/>
        <v>0</v>
      </c>
      <c r="K19" s="181">
        <f t="shared" si="3"/>
        <v>0</v>
      </c>
      <c r="L19" s="181">
        <f t="shared" si="3"/>
        <v>0</v>
      </c>
      <c r="M19" s="181">
        <f t="shared" si="3"/>
        <v>0</v>
      </c>
      <c r="N19" s="182">
        <f t="shared" si="3"/>
        <v>0</v>
      </c>
    </row>
    <row r="20" spans="1:14" x14ac:dyDescent="0.35">
      <c r="A20" s="166" t="s">
        <v>307</v>
      </c>
      <c r="B20" s="153"/>
      <c r="C20" s="153"/>
      <c r="D20" s="153"/>
      <c r="E20" s="153"/>
      <c r="F20" s="153"/>
      <c r="G20" s="153"/>
      <c r="H20" s="153"/>
      <c r="I20" s="153"/>
      <c r="J20" s="153"/>
      <c r="K20" s="153"/>
      <c r="L20" s="153"/>
      <c r="M20" s="153"/>
      <c r="N20" s="183">
        <f>SUM(B20:M20)</f>
        <v>0</v>
      </c>
    </row>
    <row r="21" spans="1:14" x14ac:dyDescent="0.35">
      <c r="A21" s="166" t="s">
        <v>308</v>
      </c>
      <c r="B21" s="153"/>
      <c r="C21" s="153"/>
      <c r="D21" s="153"/>
      <c r="E21" s="153"/>
      <c r="F21" s="153"/>
      <c r="G21" s="153"/>
      <c r="H21" s="153"/>
      <c r="I21" s="153"/>
      <c r="J21" s="153"/>
      <c r="K21" s="153"/>
      <c r="L21" s="153"/>
      <c r="M21" s="153"/>
      <c r="N21" s="183">
        <f>SUM(B21:M21)</f>
        <v>0</v>
      </c>
    </row>
    <row r="22" spans="1:14" x14ac:dyDescent="0.35">
      <c r="A22" s="170" t="s">
        <v>309</v>
      </c>
      <c r="B22" s="181">
        <f>SUM(B20:B21)</f>
        <v>0</v>
      </c>
      <c r="C22" s="181">
        <f t="shared" ref="C22:M22" si="4">SUM(C20:C21)</f>
        <v>0</v>
      </c>
      <c r="D22" s="181">
        <f t="shared" si="4"/>
        <v>0</v>
      </c>
      <c r="E22" s="181">
        <f t="shared" si="4"/>
        <v>0</v>
      </c>
      <c r="F22" s="181">
        <f t="shared" si="4"/>
        <v>0</v>
      </c>
      <c r="G22" s="181">
        <f t="shared" si="4"/>
        <v>0</v>
      </c>
      <c r="H22" s="181">
        <f t="shared" si="4"/>
        <v>0</v>
      </c>
      <c r="I22" s="181">
        <f t="shared" si="4"/>
        <v>0</v>
      </c>
      <c r="J22" s="181">
        <f t="shared" si="4"/>
        <v>0</v>
      </c>
      <c r="K22" s="181">
        <f t="shared" si="4"/>
        <v>0</v>
      </c>
      <c r="L22" s="181">
        <f t="shared" si="4"/>
        <v>0</v>
      </c>
      <c r="M22" s="181">
        <f t="shared" si="4"/>
        <v>0</v>
      </c>
      <c r="N22" s="182">
        <f>SUM(N20:N21)</f>
        <v>0</v>
      </c>
    </row>
    <row r="23" spans="1:14" x14ac:dyDescent="0.35">
      <c r="A23" s="166" t="s">
        <v>256</v>
      </c>
      <c r="B23" s="153"/>
      <c r="C23" s="153"/>
      <c r="D23" s="153"/>
      <c r="E23" s="153"/>
      <c r="F23" s="153"/>
      <c r="G23" s="153"/>
      <c r="H23" s="153"/>
      <c r="I23" s="153"/>
      <c r="J23" s="153"/>
      <c r="K23" s="153"/>
      <c r="L23" s="153"/>
      <c r="M23" s="153"/>
      <c r="N23" s="183">
        <f>SUM(B23:M23)</f>
        <v>0</v>
      </c>
    </row>
    <row r="24" spans="1:14" x14ac:dyDescent="0.35">
      <c r="A24" s="166" t="s">
        <v>128</v>
      </c>
      <c r="B24" s="153"/>
      <c r="C24" s="153"/>
      <c r="D24" s="153"/>
      <c r="E24" s="153"/>
      <c r="F24" s="153"/>
      <c r="G24" s="153"/>
      <c r="H24" s="153"/>
      <c r="I24" s="153"/>
      <c r="J24" s="153"/>
      <c r="K24" s="153"/>
      <c r="L24" s="153"/>
      <c r="M24" s="153"/>
      <c r="N24" s="183">
        <f t="shared" ref="N24:N27" si="5">SUM(B24:M24)</f>
        <v>0</v>
      </c>
    </row>
    <row r="25" spans="1:14" x14ac:dyDescent="0.35">
      <c r="A25" s="166" t="s">
        <v>151</v>
      </c>
      <c r="B25" s="153"/>
      <c r="C25" s="153"/>
      <c r="D25" s="153"/>
      <c r="E25" s="153"/>
      <c r="F25" s="153"/>
      <c r="G25" s="153"/>
      <c r="H25" s="153"/>
      <c r="I25" s="153"/>
      <c r="J25" s="153"/>
      <c r="K25" s="153"/>
      <c r="L25" s="153"/>
      <c r="M25" s="153"/>
      <c r="N25" s="183">
        <f t="shared" si="5"/>
        <v>0</v>
      </c>
    </row>
    <row r="26" spans="1:14" x14ac:dyDescent="0.35">
      <c r="A26" s="166" t="s">
        <v>257</v>
      </c>
      <c r="B26" s="153"/>
      <c r="C26" s="153"/>
      <c r="D26" s="153"/>
      <c r="E26" s="153"/>
      <c r="F26" s="153"/>
      <c r="G26" s="153"/>
      <c r="H26" s="153"/>
      <c r="I26" s="153"/>
      <c r="J26" s="153"/>
      <c r="K26" s="153"/>
      <c r="L26" s="153"/>
      <c r="M26" s="153"/>
      <c r="N26" s="183">
        <f t="shared" si="5"/>
        <v>0</v>
      </c>
    </row>
    <row r="27" spans="1:14" x14ac:dyDescent="0.35">
      <c r="A27" s="166" t="s">
        <v>258</v>
      </c>
      <c r="B27" s="153"/>
      <c r="C27" s="153"/>
      <c r="D27" s="153"/>
      <c r="E27" s="153"/>
      <c r="F27" s="153"/>
      <c r="G27" s="153"/>
      <c r="H27" s="153"/>
      <c r="I27" s="153"/>
      <c r="J27" s="153"/>
      <c r="K27" s="153"/>
      <c r="L27" s="153"/>
      <c r="M27" s="153"/>
      <c r="N27" s="183">
        <f t="shared" si="5"/>
        <v>0</v>
      </c>
    </row>
    <row r="28" spans="1:14" x14ac:dyDescent="0.35">
      <c r="A28" s="166" t="s">
        <v>259</v>
      </c>
      <c r="B28" s="153"/>
      <c r="C28" s="153"/>
      <c r="D28" s="153"/>
      <c r="E28" s="153"/>
      <c r="F28" s="153"/>
      <c r="G28" s="153"/>
      <c r="H28" s="153"/>
      <c r="I28" s="153"/>
      <c r="J28" s="153"/>
      <c r="K28" s="153"/>
      <c r="L28" s="153"/>
      <c r="M28" s="153"/>
      <c r="N28" s="183">
        <f>SUM(B28:M28)</f>
        <v>0</v>
      </c>
    </row>
    <row r="29" spans="1:14" ht="16" customHeight="1" x14ac:dyDescent="0.35">
      <c r="A29" s="171" t="s">
        <v>260</v>
      </c>
      <c r="B29" s="181">
        <f t="shared" ref="B29:N29" si="6">SUM(B23:B28)</f>
        <v>0</v>
      </c>
      <c r="C29" s="181">
        <f t="shared" si="6"/>
        <v>0</v>
      </c>
      <c r="D29" s="181">
        <f t="shared" si="6"/>
        <v>0</v>
      </c>
      <c r="E29" s="181">
        <f t="shared" si="6"/>
        <v>0</v>
      </c>
      <c r="F29" s="181">
        <f t="shared" si="6"/>
        <v>0</v>
      </c>
      <c r="G29" s="181">
        <f t="shared" si="6"/>
        <v>0</v>
      </c>
      <c r="H29" s="181">
        <f t="shared" si="6"/>
        <v>0</v>
      </c>
      <c r="I29" s="181">
        <f t="shared" si="6"/>
        <v>0</v>
      </c>
      <c r="J29" s="181">
        <f t="shared" si="6"/>
        <v>0</v>
      </c>
      <c r="K29" s="181">
        <f t="shared" si="6"/>
        <v>0</v>
      </c>
      <c r="L29" s="181">
        <f t="shared" si="6"/>
        <v>0</v>
      </c>
      <c r="M29" s="181">
        <f t="shared" si="6"/>
        <v>0</v>
      </c>
      <c r="N29" s="182">
        <f t="shared" si="6"/>
        <v>0</v>
      </c>
    </row>
    <row r="30" spans="1:14" x14ac:dyDescent="0.35">
      <c r="A30" s="166" t="s">
        <v>255</v>
      </c>
      <c r="B30" s="153"/>
      <c r="C30" s="153"/>
      <c r="D30" s="153"/>
      <c r="E30" s="153"/>
      <c r="F30" s="153"/>
      <c r="G30" s="153"/>
      <c r="H30" s="153"/>
      <c r="I30" s="153"/>
      <c r="J30" s="153"/>
      <c r="K30" s="153"/>
      <c r="L30" s="153"/>
      <c r="M30" s="153"/>
      <c r="N30" s="183">
        <f>SUM(B30:M30)</f>
        <v>0</v>
      </c>
    </row>
    <row r="31" spans="1:14" x14ac:dyDescent="0.35">
      <c r="A31" s="166" t="s">
        <v>261</v>
      </c>
      <c r="B31" s="153"/>
      <c r="C31" s="153"/>
      <c r="D31" s="153"/>
      <c r="E31" s="153"/>
      <c r="F31" s="153"/>
      <c r="G31" s="153"/>
      <c r="H31" s="153"/>
      <c r="I31" s="153"/>
      <c r="J31" s="153"/>
      <c r="K31" s="153"/>
      <c r="L31" s="153"/>
      <c r="M31" s="153"/>
      <c r="N31" s="183">
        <f t="shared" ref="N31:N33" si="7">SUM(B31:M31)</f>
        <v>0</v>
      </c>
    </row>
    <row r="32" spans="1:14" x14ac:dyDescent="0.35">
      <c r="A32" s="166" t="s">
        <v>306</v>
      </c>
      <c r="B32" s="153"/>
      <c r="C32" s="153"/>
      <c r="D32" s="153"/>
      <c r="E32" s="153"/>
      <c r="F32" s="153"/>
      <c r="G32" s="153"/>
      <c r="H32" s="153"/>
      <c r="I32" s="153"/>
      <c r="J32" s="153"/>
      <c r="K32" s="153"/>
      <c r="L32" s="153"/>
      <c r="M32" s="153"/>
      <c r="N32" s="183">
        <f t="shared" si="7"/>
        <v>0</v>
      </c>
    </row>
    <row r="33" spans="1:14" x14ac:dyDescent="0.35">
      <c r="A33" s="166" t="s">
        <v>303</v>
      </c>
      <c r="B33" s="153"/>
      <c r="C33" s="153"/>
      <c r="D33" s="153"/>
      <c r="E33" s="153"/>
      <c r="F33" s="153"/>
      <c r="G33" s="153"/>
      <c r="H33" s="153"/>
      <c r="I33" s="153"/>
      <c r="J33" s="153"/>
      <c r="K33" s="153"/>
      <c r="L33" s="153"/>
      <c r="M33" s="153"/>
      <c r="N33" s="183">
        <f t="shared" si="7"/>
        <v>0</v>
      </c>
    </row>
    <row r="34" spans="1:14" ht="15.5" customHeight="1" x14ac:dyDescent="0.35">
      <c r="A34" s="171" t="s">
        <v>262</v>
      </c>
      <c r="B34" s="181">
        <f t="shared" ref="B34:N34" si="8">SUM(B30:B33)</f>
        <v>0</v>
      </c>
      <c r="C34" s="181">
        <f t="shared" si="8"/>
        <v>0</v>
      </c>
      <c r="D34" s="181">
        <f t="shared" si="8"/>
        <v>0</v>
      </c>
      <c r="E34" s="181">
        <f t="shared" si="8"/>
        <v>0</v>
      </c>
      <c r="F34" s="181">
        <f t="shared" si="8"/>
        <v>0</v>
      </c>
      <c r="G34" s="181">
        <f t="shared" si="8"/>
        <v>0</v>
      </c>
      <c r="H34" s="181">
        <f t="shared" si="8"/>
        <v>0</v>
      </c>
      <c r="I34" s="181">
        <f t="shared" si="8"/>
        <v>0</v>
      </c>
      <c r="J34" s="181">
        <f t="shared" si="8"/>
        <v>0</v>
      </c>
      <c r="K34" s="181">
        <f t="shared" si="8"/>
        <v>0</v>
      </c>
      <c r="L34" s="181">
        <f t="shared" si="8"/>
        <v>0</v>
      </c>
      <c r="M34" s="181">
        <f t="shared" si="8"/>
        <v>0</v>
      </c>
      <c r="N34" s="182">
        <f t="shared" si="8"/>
        <v>0</v>
      </c>
    </row>
    <row r="35" spans="1:14" x14ac:dyDescent="0.35">
      <c r="A35" s="166" t="s">
        <v>263</v>
      </c>
      <c r="B35" s="153"/>
      <c r="C35" s="153"/>
      <c r="D35" s="153"/>
      <c r="E35" s="153"/>
      <c r="F35" s="153"/>
      <c r="G35" s="153"/>
      <c r="H35" s="153"/>
      <c r="I35" s="153"/>
      <c r="J35" s="153"/>
      <c r="K35" s="153"/>
      <c r="L35" s="153"/>
      <c r="M35" s="153"/>
      <c r="N35" s="183">
        <f>SUM(B35:M35)</f>
        <v>0</v>
      </c>
    </row>
    <row r="36" spans="1:14" x14ac:dyDescent="0.35">
      <c r="A36" s="166" t="s">
        <v>304</v>
      </c>
      <c r="B36" s="153"/>
      <c r="C36" s="153"/>
      <c r="D36" s="153"/>
      <c r="E36" s="153"/>
      <c r="F36" s="153"/>
      <c r="G36" s="153"/>
      <c r="H36" s="153"/>
      <c r="I36" s="153"/>
      <c r="J36" s="153"/>
      <c r="K36" s="153"/>
      <c r="L36" s="153"/>
      <c r="M36" s="153"/>
      <c r="N36" s="183">
        <f t="shared" ref="N36:N37" si="9">SUM(B36:M36)</f>
        <v>0</v>
      </c>
    </row>
    <row r="37" spans="1:14" x14ac:dyDescent="0.35">
      <c r="A37" s="166" t="s">
        <v>297</v>
      </c>
      <c r="B37" s="153"/>
      <c r="C37" s="153"/>
      <c r="D37" s="153"/>
      <c r="E37" s="153"/>
      <c r="F37" s="153"/>
      <c r="G37" s="153"/>
      <c r="H37" s="153"/>
      <c r="I37" s="153"/>
      <c r="J37" s="153"/>
      <c r="K37" s="153"/>
      <c r="L37" s="153"/>
      <c r="M37" s="153"/>
      <c r="N37" s="183">
        <f t="shared" si="9"/>
        <v>0</v>
      </c>
    </row>
    <row r="38" spans="1:14" x14ac:dyDescent="0.35">
      <c r="A38" s="165" t="s">
        <v>300</v>
      </c>
      <c r="B38" s="181">
        <f>SUM(B35:B37)</f>
        <v>0</v>
      </c>
      <c r="C38" s="181">
        <f t="shared" ref="C38:M38" si="10">SUM(C35:C37)</f>
        <v>0</v>
      </c>
      <c r="D38" s="181">
        <f t="shared" si="10"/>
        <v>0</v>
      </c>
      <c r="E38" s="181">
        <f t="shared" si="10"/>
        <v>0</v>
      </c>
      <c r="F38" s="181">
        <f t="shared" si="10"/>
        <v>0</v>
      </c>
      <c r="G38" s="181">
        <f t="shared" si="10"/>
        <v>0</v>
      </c>
      <c r="H38" s="181">
        <f t="shared" si="10"/>
        <v>0</v>
      </c>
      <c r="I38" s="181">
        <f t="shared" si="10"/>
        <v>0</v>
      </c>
      <c r="J38" s="181">
        <f t="shared" si="10"/>
        <v>0</v>
      </c>
      <c r="K38" s="181">
        <f t="shared" si="10"/>
        <v>0</v>
      </c>
      <c r="L38" s="181">
        <f t="shared" si="10"/>
        <v>0</v>
      </c>
      <c r="M38" s="181">
        <f t="shared" si="10"/>
        <v>0</v>
      </c>
      <c r="N38" s="182">
        <f t="shared" ref="N38" si="11">SUM(N35:N37)</f>
        <v>0</v>
      </c>
    </row>
    <row r="39" spans="1:14" x14ac:dyDescent="0.35">
      <c r="A39" s="166" t="s">
        <v>130</v>
      </c>
      <c r="B39" s="153"/>
      <c r="C39" s="153"/>
      <c r="D39" s="153"/>
      <c r="E39" s="153"/>
      <c r="F39" s="153"/>
      <c r="G39" s="153"/>
      <c r="H39" s="153"/>
      <c r="I39" s="153"/>
      <c r="J39" s="153"/>
      <c r="K39" s="153"/>
      <c r="L39" s="153"/>
      <c r="M39" s="153"/>
      <c r="N39" s="183">
        <f>SUM(B39:M39)</f>
        <v>0</v>
      </c>
    </row>
    <row r="40" spans="1:14" x14ac:dyDescent="0.35">
      <c r="A40" s="166" t="s">
        <v>265</v>
      </c>
      <c r="B40" s="153"/>
      <c r="C40" s="153"/>
      <c r="D40" s="153"/>
      <c r="E40" s="153"/>
      <c r="F40" s="153"/>
      <c r="G40" s="153"/>
      <c r="H40" s="153"/>
      <c r="I40" s="153"/>
      <c r="J40" s="153"/>
      <c r="K40" s="153"/>
      <c r="L40" s="153"/>
      <c r="M40" s="153"/>
      <c r="N40" s="183">
        <f t="shared" ref="N40:N41" si="12">SUM(B40:M40)</f>
        <v>0</v>
      </c>
    </row>
    <row r="41" spans="1:14" x14ac:dyDescent="0.35">
      <c r="A41" s="166" t="s">
        <v>266</v>
      </c>
      <c r="B41" s="153"/>
      <c r="C41" s="153"/>
      <c r="D41" s="153"/>
      <c r="E41" s="153"/>
      <c r="F41" s="153"/>
      <c r="G41" s="153"/>
      <c r="H41" s="153"/>
      <c r="I41" s="153"/>
      <c r="J41" s="153"/>
      <c r="K41" s="153"/>
      <c r="L41" s="153"/>
      <c r="M41" s="153"/>
      <c r="N41" s="183">
        <f t="shared" si="12"/>
        <v>0</v>
      </c>
    </row>
    <row r="42" spans="1:14" x14ac:dyDescent="0.35">
      <c r="A42" s="171" t="s">
        <v>301</v>
      </c>
      <c r="B42" s="181">
        <f>SUM(B39:B41)</f>
        <v>0</v>
      </c>
      <c r="C42" s="181">
        <f t="shared" ref="C42:M42" si="13">SUM(C39:C41)</f>
        <v>0</v>
      </c>
      <c r="D42" s="181">
        <f t="shared" si="13"/>
        <v>0</v>
      </c>
      <c r="E42" s="181">
        <f t="shared" si="13"/>
        <v>0</v>
      </c>
      <c r="F42" s="181">
        <f t="shared" si="13"/>
        <v>0</v>
      </c>
      <c r="G42" s="181">
        <f t="shared" si="13"/>
        <v>0</v>
      </c>
      <c r="H42" s="181">
        <f t="shared" si="13"/>
        <v>0</v>
      </c>
      <c r="I42" s="181">
        <f t="shared" si="13"/>
        <v>0</v>
      </c>
      <c r="J42" s="181">
        <f t="shared" si="13"/>
        <v>0</v>
      </c>
      <c r="K42" s="181">
        <f t="shared" si="13"/>
        <v>0</v>
      </c>
      <c r="L42" s="181">
        <f t="shared" si="13"/>
        <v>0</v>
      </c>
      <c r="M42" s="181">
        <f t="shared" si="13"/>
        <v>0</v>
      </c>
      <c r="N42" s="182">
        <f t="shared" ref="N42" si="14">SUM(N39:N41)</f>
        <v>0</v>
      </c>
    </row>
    <row r="43" spans="1:14" x14ac:dyDescent="0.35">
      <c r="A43" s="166" t="s">
        <v>267</v>
      </c>
      <c r="B43" s="153"/>
      <c r="C43" s="153"/>
      <c r="D43" s="153"/>
      <c r="E43" s="153"/>
      <c r="F43" s="153"/>
      <c r="G43" s="153"/>
      <c r="H43" s="153"/>
      <c r="I43" s="153"/>
      <c r="J43" s="153"/>
      <c r="K43" s="153"/>
      <c r="L43" s="153"/>
      <c r="M43" s="153"/>
      <c r="N43" s="183">
        <f>SUM(B43:M43)</f>
        <v>0</v>
      </c>
    </row>
    <row r="44" spans="1:14" x14ac:dyDescent="0.35">
      <c r="A44" s="166" t="s">
        <v>268</v>
      </c>
      <c r="B44" s="153"/>
      <c r="C44" s="153"/>
      <c r="D44" s="153"/>
      <c r="E44" s="153"/>
      <c r="F44" s="153"/>
      <c r="G44" s="153"/>
      <c r="H44" s="153"/>
      <c r="I44" s="153"/>
      <c r="J44" s="153"/>
      <c r="K44" s="153"/>
      <c r="L44" s="153"/>
      <c r="M44" s="153"/>
      <c r="N44" s="183">
        <f t="shared" ref="N44:N47" si="15">SUM(B44:M44)</f>
        <v>0</v>
      </c>
    </row>
    <row r="45" spans="1:14" x14ac:dyDescent="0.35">
      <c r="A45" s="166" t="s">
        <v>305</v>
      </c>
      <c r="B45" s="153"/>
      <c r="C45" s="153"/>
      <c r="D45" s="153"/>
      <c r="E45" s="153"/>
      <c r="F45" s="153"/>
      <c r="G45" s="153"/>
      <c r="H45" s="153"/>
      <c r="I45" s="153"/>
      <c r="J45" s="153"/>
      <c r="K45" s="153"/>
      <c r="L45" s="153"/>
      <c r="M45" s="153"/>
      <c r="N45" s="183">
        <f t="shared" si="15"/>
        <v>0</v>
      </c>
    </row>
    <row r="46" spans="1:14" x14ac:dyDescent="0.35">
      <c r="A46" s="166" t="s">
        <v>269</v>
      </c>
      <c r="B46" s="153"/>
      <c r="C46" s="153"/>
      <c r="D46" s="153"/>
      <c r="E46" s="153"/>
      <c r="F46" s="153"/>
      <c r="G46" s="153"/>
      <c r="H46" s="153"/>
      <c r="I46" s="153"/>
      <c r="J46" s="153"/>
      <c r="K46" s="153"/>
      <c r="L46" s="153"/>
      <c r="M46" s="153"/>
      <c r="N46" s="183">
        <f t="shared" si="15"/>
        <v>0</v>
      </c>
    </row>
    <row r="47" spans="1:14" x14ac:dyDescent="0.35">
      <c r="A47" s="166" t="s">
        <v>270</v>
      </c>
      <c r="B47" s="153"/>
      <c r="C47" s="153"/>
      <c r="D47" s="153"/>
      <c r="E47" s="153"/>
      <c r="F47" s="153"/>
      <c r="G47" s="153"/>
      <c r="H47" s="153"/>
      <c r="I47" s="153"/>
      <c r="J47" s="153"/>
      <c r="K47" s="153"/>
      <c r="L47" s="153"/>
      <c r="M47" s="153"/>
      <c r="N47" s="183">
        <f t="shared" si="15"/>
        <v>0</v>
      </c>
    </row>
    <row r="48" spans="1:14" ht="14.5" customHeight="1" x14ac:dyDescent="0.35">
      <c r="A48" s="171" t="s">
        <v>271</v>
      </c>
      <c r="B48" s="181">
        <f t="shared" ref="B48:N48" si="16">SUM(B43:B47)</f>
        <v>0</v>
      </c>
      <c r="C48" s="181">
        <f t="shared" si="16"/>
        <v>0</v>
      </c>
      <c r="D48" s="181">
        <f t="shared" si="16"/>
        <v>0</v>
      </c>
      <c r="E48" s="181">
        <f t="shared" si="16"/>
        <v>0</v>
      </c>
      <c r="F48" s="181">
        <f t="shared" si="16"/>
        <v>0</v>
      </c>
      <c r="G48" s="181">
        <f t="shared" si="16"/>
        <v>0</v>
      </c>
      <c r="H48" s="181">
        <f t="shared" si="16"/>
        <v>0</v>
      </c>
      <c r="I48" s="181">
        <f t="shared" si="16"/>
        <v>0</v>
      </c>
      <c r="J48" s="181">
        <f t="shared" si="16"/>
        <v>0</v>
      </c>
      <c r="K48" s="181">
        <f t="shared" si="16"/>
        <v>0</v>
      </c>
      <c r="L48" s="181">
        <f t="shared" si="16"/>
        <v>0</v>
      </c>
      <c r="M48" s="181">
        <f t="shared" si="16"/>
        <v>0</v>
      </c>
      <c r="N48" s="182">
        <f t="shared" si="16"/>
        <v>0</v>
      </c>
    </row>
    <row r="49" spans="1:14" x14ac:dyDescent="0.35">
      <c r="A49" s="172" t="s">
        <v>272</v>
      </c>
      <c r="B49" s="153"/>
      <c r="C49" s="153"/>
      <c r="D49" s="153"/>
      <c r="E49" s="153"/>
      <c r="F49" s="153"/>
      <c r="G49" s="153"/>
      <c r="H49" s="153"/>
      <c r="I49" s="153"/>
      <c r="J49" s="153"/>
      <c r="K49" s="153"/>
      <c r="L49" s="153"/>
      <c r="M49" s="153"/>
      <c r="N49" s="183">
        <f>SUM(B49:M49)</f>
        <v>0</v>
      </c>
    </row>
    <row r="50" spans="1:14" x14ac:dyDescent="0.35">
      <c r="A50" s="172" t="s">
        <v>273</v>
      </c>
      <c r="B50" s="153"/>
      <c r="C50" s="153"/>
      <c r="D50" s="153"/>
      <c r="E50" s="153"/>
      <c r="F50" s="153"/>
      <c r="G50" s="153"/>
      <c r="H50" s="153"/>
      <c r="I50" s="153"/>
      <c r="J50" s="153"/>
      <c r="K50" s="153"/>
      <c r="L50" s="153"/>
      <c r="M50" s="153"/>
      <c r="N50" s="183">
        <f t="shared" ref="N50:N55" si="17">SUM(B50:M50)</f>
        <v>0</v>
      </c>
    </row>
    <row r="51" spans="1:14" x14ac:dyDescent="0.35">
      <c r="A51" s="172" t="s">
        <v>274</v>
      </c>
      <c r="B51" s="153"/>
      <c r="C51" s="153"/>
      <c r="D51" s="153"/>
      <c r="E51" s="153"/>
      <c r="F51" s="153"/>
      <c r="G51" s="153"/>
      <c r="H51" s="153"/>
      <c r="I51" s="153"/>
      <c r="J51" s="153"/>
      <c r="K51" s="153"/>
      <c r="L51" s="153"/>
      <c r="M51" s="153"/>
      <c r="N51" s="183">
        <f t="shared" si="17"/>
        <v>0</v>
      </c>
    </row>
    <row r="52" spans="1:14" x14ac:dyDescent="0.35">
      <c r="A52" s="172" t="s">
        <v>275</v>
      </c>
      <c r="B52" s="153"/>
      <c r="C52" s="153"/>
      <c r="D52" s="153"/>
      <c r="E52" s="153"/>
      <c r="F52" s="153"/>
      <c r="G52" s="153"/>
      <c r="H52" s="153"/>
      <c r="I52" s="153"/>
      <c r="J52" s="153"/>
      <c r="K52" s="153"/>
      <c r="L52" s="153"/>
      <c r="M52" s="153"/>
      <c r="N52" s="183">
        <f t="shared" si="17"/>
        <v>0</v>
      </c>
    </row>
    <row r="53" spans="1:14" x14ac:dyDescent="0.35">
      <c r="A53" s="172" t="s">
        <v>276</v>
      </c>
      <c r="B53" s="153"/>
      <c r="C53" s="153"/>
      <c r="D53" s="153"/>
      <c r="E53" s="153"/>
      <c r="F53" s="153"/>
      <c r="G53" s="153"/>
      <c r="H53" s="153"/>
      <c r="I53" s="153"/>
      <c r="J53" s="153"/>
      <c r="K53" s="153"/>
      <c r="L53" s="153"/>
      <c r="M53" s="153"/>
      <c r="N53" s="183">
        <f t="shared" si="17"/>
        <v>0</v>
      </c>
    </row>
    <row r="54" spans="1:14" x14ac:dyDescent="0.35">
      <c r="A54" s="172" t="s">
        <v>277</v>
      </c>
      <c r="B54" s="153"/>
      <c r="C54" s="153"/>
      <c r="D54" s="153"/>
      <c r="E54" s="153"/>
      <c r="F54" s="153"/>
      <c r="G54" s="153"/>
      <c r="H54" s="153"/>
      <c r="I54" s="153"/>
      <c r="J54" s="153"/>
      <c r="K54" s="153"/>
      <c r="L54" s="153"/>
      <c r="M54" s="153"/>
      <c r="N54" s="183">
        <f t="shared" si="17"/>
        <v>0</v>
      </c>
    </row>
    <row r="55" spans="1:14" x14ac:dyDescent="0.35">
      <c r="A55" s="172" t="s">
        <v>278</v>
      </c>
      <c r="B55" s="153"/>
      <c r="C55" s="153"/>
      <c r="D55" s="153"/>
      <c r="E55" s="153"/>
      <c r="F55" s="153"/>
      <c r="G55" s="153"/>
      <c r="H55" s="153"/>
      <c r="I55" s="153"/>
      <c r="J55" s="153"/>
      <c r="K55" s="153"/>
      <c r="L55" s="153"/>
      <c r="M55" s="153"/>
      <c r="N55" s="183">
        <f t="shared" si="17"/>
        <v>0</v>
      </c>
    </row>
    <row r="56" spans="1:14" x14ac:dyDescent="0.35">
      <c r="A56" s="173" t="s">
        <v>279</v>
      </c>
      <c r="B56" s="181">
        <f t="shared" ref="B56:N56" si="18">SUM(B49:B55)</f>
        <v>0</v>
      </c>
      <c r="C56" s="181">
        <f t="shared" si="18"/>
        <v>0</v>
      </c>
      <c r="D56" s="181">
        <f t="shared" si="18"/>
        <v>0</v>
      </c>
      <c r="E56" s="181">
        <f t="shared" si="18"/>
        <v>0</v>
      </c>
      <c r="F56" s="181">
        <f t="shared" si="18"/>
        <v>0</v>
      </c>
      <c r="G56" s="181">
        <f t="shared" si="18"/>
        <v>0</v>
      </c>
      <c r="H56" s="181">
        <f t="shared" si="18"/>
        <v>0</v>
      </c>
      <c r="I56" s="181">
        <f t="shared" si="18"/>
        <v>0</v>
      </c>
      <c r="J56" s="181">
        <f t="shared" si="18"/>
        <v>0</v>
      </c>
      <c r="K56" s="181">
        <f t="shared" si="18"/>
        <v>0</v>
      </c>
      <c r="L56" s="181">
        <f t="shared" si="18"/>
        <v>0</v>
      </c>
      <c r="M56" s="181">
        <f t="shared" si="18"/>
        <v>0</v>
      </c>
      <c r="N56" s="182">
        <f t="shared" si="18"/>
        <v>0</v>
      </c>
    </row>
    <row r="57" spans="1:14" x14ac:dyDescent="0.35">
      <c r="A57" s="166" t="s">
        <v>280</v>
      </c>
      <c r="B57" s="153"/>
      <c r="C57" s="153"/>
      <c r="D57" s="153"/>
      <c r="E57" s="153"/>
      <c r="F57" s="153"/>
      <c r="G57" s="153"/>
      <c r="H57" s="153"/>
      <c r="I57" s="153"/>
      <c r="J57" s="153"/>
      <c r="K57" s="153"/>
      <c r="L57" s="153"/>
      <c r="M57" s="153"/>
      <c r="N57" s="183">
        <f>SUM(B57:M57)</f>
        <v>0</v>
      </c>
    </row>
    <row r="58" spans="1:14" x14ac:dyDescent="0.35">
      <c r="A58" s="174" t="s">
        <v>310</v>
      </c>
      <c r="B58" s="153"/>
      <c r="C58" s="153"/>
      <c r="D58" s="153"/>
      <c r="E58" s="153"/>
      <c r="F58" s="153"/>
      <c r="G58" s="153"/>
      <c r="H58" s="153"/>
      <c r="I58" s="153"/>
      <c r="J58" s="153"/>
      <c r="K58" s="153"/>
      <c r="L58" s="153"/>
      <c r="M58" s="153"/>
      <c r="N58" s="183">
        <f t="shared" ref="N58:N59" si="19">SUM(B58:M58)</f>
        <v>0</v>
      </c>
    </row>
    <row r="59" spans="1:14" x14ac:dyDescent="0.35">
      <c r="A59" s="166" t="s">
        <v>281</v>
      </c>
      <c r="B59" s="153"/>
      <c r="C59" s="153"/>
      <c r="D59" s="153"/>
      <c r="E59" s="153"/>
      <c r="F59" s="153"/>
      <c r="G59" s="153"/>
      <c r="H59" s="153"/>
      <c r="I59" s="153"/>
      <c r="J59" s="153"/>
      <c r="K59" s="153"/>
      <c r="L59" s="153"/>
      <c r="M59" s="153"/>
      <c r="N59" s="183">
        <f t="shared" si="19"/>
        <v>0</v>
      </c>
    </row>
    <row r="60" spans="1:14" x14ac:dyDescent="0.35">
      <c r="A60" s="165" t="s">
        <v>282</v>
      </c>
      <c r="B60" s="181">
        <f t="shared" ref="B60:N60" si="20">SUM(B57:B59)</f>
        <v>0</v>
      </c>
      <c r="C60" s="181">
        <f t="shared" si="20"/>
        <v>0</v>
      </c>
      <c r="D60" s="181">
        <f t="shared" si="20"/>
        <v>0</v>
      </c>
      <c r="E60" s="181">
        <f t="shared" si="20"/>
        <v>0</v>
      </c>
      <c r="F60" s="181">
        <f t="shared" si="20"/>
        <v>0</v>
      </c>
      <c r="G60" s="181">
        <f t="shared" si="20"/>
        <v>0</v>
      </c>
      <c r="H60" s="181">
        <f t="shared" si="20"/>
        <v>0</v>
      </c>
      <c r="I60" s="181">
        <f t="shared" si="20"/>
        <v>0</v>
      </c>
      <c r="J60" s="181">
        <f t="shared" si="20"/>
        <v>0</v>
      </c>
      <c r="K60" s="181">
        <f t="shared" si="20"/>
        <v>0</v>
      </c>
      <c r="L60" s="181">
        <f t="shared" si="20"/>
        <v>0</v>
      </c>
      <c r="M60" s="181">
        <f t="shared" si="20"/>
        <v>0</v>
      </c>
      <c r="N60" s="182">
        <f t="shared" si="20"/>
        <v>0</v>
      </c>
    </row>
    <row r="61" spans="1:14" x14ac:dyDescent="0.35">
      <c r="A61" s="160"/>
      <c r="B61" s="154"/>
      <c r="C61" s="154"/>
      <c r="D61" s="154"/>
      <c r="E61" s="154"/>
      <c r="F61" s="154"/>
      <c r="G61" s="154"/>
      <c r="H61" s="154"/>
      <c r="I61" s="154"/>
      <c r="J61" s="154"/>
      <c r="K61" s="154"/>
      <c r="L61" s="154"/>
      <c r="M61" s="154"/>
      <c r="N61" s="185"/>
    </row>
    <row r="62" spans="1:14" x14ac:dyDescent="0.35">
      <c r="A62" s="165" t="s">
        <v>283</v>
      </c>
      <c r="B62" s="181">
        <f t="shared" ref="B62:N62" si="21">B19+B22+B29+B34+B38+B42+B48+B56+B60</f>
        <v>0</v>
      </c>
      <c r="C62" s="181">
        <f t="shared" si="21"/>
        <v>0</v>
      </c>
      <c r="D62" s="181">
        <f t="shared" si="21"/>
        <v>0</v>
      </c>
      <c r="E62" s="181">
        <f t="shared" si="21"/>
        <v>0</v>
      </c>
      <c r="F62" s="181">
        <f t="shared" si="21"/>
        <v>0</v>
      </c>
      <c r="G62" s="181">
        <f t="shared" si="21"/>
        <v>0</v>
      </c>
      <c r="H62" s="181">
        <f t="shared" si="21"/>
        <v>0</v>
      </c>
      <c r="I62" s="181">
        <f t="shared" si="21"/>
        <v>0</v>
      </c>
      <c r="J62" s="181">
        <f t="shared" si="21"/>
        <v>0</v>
      </c>
      <c r="K62" s="181">
        <f t="shared" si="21"/>
        <v>0</v>
      </c>
      <c r="L62" s="181">
        <f t="shared" si="21"/>
        <v>0</v>
      </c>
      <c r="M62" s="181">
        <f t="shared" si="21"/>
        <v>0</v>
      </c>
      <c r="N62" s="182">
        <f t="shared" si="21"/>
        <v>0</v>
      </c>
    </row>
    <row r="63" spans="1:14" x14ac:dyDescent="0.35">
      <c r="A63" s="161"/>
      <c r="B63" s="154"/>
      <c r="C63" s="154"/>
      <c r="D63" s="154"/>
      <c r="E63" s="154"/>
      <c r="F63" s="154"/>
      <c r="G63" s="154"/>
      <c r="H63" s="154"/>
      <c r="I63" s="154"/>
      <c r="J63" s="154"/>
      <c r="K63" s="154"/>
      <c r="L63" s="154"/>
      <c r="M63" s="154"/>
      <c r="N63" s="185"/>
    </row>
    <row r="64" spans="1:14" x14ac:dyDescent="0.35">
      <c r="A64" s="165" t="s">
        <v>284</v>
      </c>
      <c r="B64" s="181">
        <f t="shared" ref="B64:N64" si="22">+B7-B62</f>
        <v>0</v>
      </c>
      <c r="C64" s="181">
        <f t="shared" si="22"/>
        <v>0</v>
      </c>
      <c r="D64" s="181">
        <f t="shared" si="22"/>
        <v>0</v>
      </c>
      <c r="E64" s="181">
        <f t="shared" si="22"/>
        <v>0</v>
      </c>
      <c r="F64" s="181">
        <f t="shared" si="22"/>
        <v>0</v>
      </c>
      <c r="G64" s="181">
        <f t="shared" si="22"/>
        <v>0</v>
      </c>
      <c r="H64" s="181">
        <f t="shared" si="22"/>
        <v>0</v>
      </c>
      <c r="I64" s="181">
        <f t="shared" si="22"/>
        <v>0</v>
      </c>
      <c r="J64" s="181">
        <f t="shared" si="22"/>
        <v>0</v>
      </c>
      <c r="K64" s="181">
        <f t="shared" si="22"/>
        <v>0</v>
      </c>
      <c r="L64" s="181">
        <f t="shared" si="22"/>
        <v>0</v>
      </c>
      <c r="M64" s="181">
        <f t="shared" si="22"/>
        <v>0</v>
      </c>
      <c r="N64" s="182">
        <f t="shared" si="22"/>
        <v>0</v>
      </c>
    </row>
    <row r="65" spans="1:14" x14ac:dyDescent="0.35">
      <c r="A65" s="155"/>
      <c r="B65" s="156"/>
      <c r="C65" s="156"/>
      <c r="D65" s="156"/>
      <c r="E65" s="156"/>
      <c r="F65" s="156"/>
      <c r="G65" s="156"/>
      <c r="H65" s="156"/>
      <c r="I65" s="156"/>
      <c r="J65" s="156"/>
      <c r="K65" s="156"/>
      <c r="L65" s="156"/>
      <c r="M65" s="156"/>
      <c r="N65" s="157"/>
    </row>
    <row r="68" spans="1:14" x14ac:dyDescent="0.35">
      <c r="A68" s="148"/>
    </row>
    <row r="69" spans="1:14" x14ac:dyDescent="0.35">
      <c r="A69" s="148"/>
    </row>
    <row r="70" spans="1:14" x14ac:dyDescent="0.35">
      <c r="A70" s="148"/>
    </row>
    <row r="71" spans="1:14" x14ac:dyDescent="0.35">
      <c r="A71" s="148"/>
    </row>
    <row r="72" spans="1:14" x14ac:dyDescent="0.35">
      <c r="A72" s="148"/>
    </row>
    <row r="73" spans="1:14" x14ac:dyDescent="0.35">
      <c r="A73" s="148"/>
    </row>
    <row r="74" spans="1:14" x14ac:dyDescent="0.35">
      <c r="A74" s="148"/>
    </row>
    <row r="75" spans="1:14" x14ac:dyDescent="0.35">
      <c r="A75" s="148"/>
    </row>
    <row r="76" spans="1:14" x14ac:dyDescent="0.35">
      <c r="A76" s="148"/>
    </row>
    <row r="77" spans="1:14" x14ac:dyDescent="0.35">
      <c r="A77" s="148"/>
    </row>
    <row r="78" spans="1:14" x14ac:dyDescent="0.35">
      <c r="A78" s="148"/>
    </row>
    <row r="79" spans="1:14" x14ac:dyDescent="0.35">
      <c r="A79" s="148"/>
    </row>
    <row r="80" spans="1:14" x14ac:dyDescent="0.35">
      <c r="A80" s="148"/>
    </row>
    <row r="81" spans="1:1" x14ac:dyDescent="0.35">
      <c r="A81" s="149"/>
    </row>
    <row r="82" spans="1:1" x14ac:dyDescent="0.35">
      <c r="A82" s="148"/>
    </row>
    <row r="83" spans="1:1" x14ac:dyDescent="0.35">
      <c r="A83" s="149"/>
    </row>
    <row r="84" spans="1:1" x14ac:dyDescent="0.35">
      <c r="A84" s="149"/>
    </row>
    <row r="85" spans="1:1" x14ac:dyDescent="0.35">
      <c r="A85" s="148"/>
    </row>
    <row r="86" spans="1:1" x14ac:dyDescent="0.35">
      <c r="A86" s="148"/>
    </row>
    <row r="87" spans="1:1" x14ac:dyDescent="0.35">
      <c r="A87" s="150"/>
    </row>
    <row r="88" spans="1:1" x14ac:dyDescent="0.35">
      <c r="A88" s="150"/>
    </row>
    <row r="89" spans="1:1" x14ac:dyDescent="0.35">
      <c r="A89" s="150"/>
    </row>
    <row r="90" spans="1:1" x14ac:dyDescent="0.35">
      <c r="A90" s="150"/>
    </row>
  </sheetData>
  <sheetProtection algorithmName="SHA-512" hashValue="Sh+rKC+y6ARH9WDdm/ION61s/NRLPLFfhV4/JQhxT2IheYQA2xFbMQh/uh3kC+NACeaIcRvrWdygLqfyK83aiw==" saltValue="QKwmZVlL7hH4kIabaFNOpw==" spinCount="100000" sheet="1" objects="1" scenarios="1"/>
  <conditionalFormatting sqref="A61:N61 A63:N63">
    <cfRule type="cellIs" dxfId="3" priority="4" operator="lessThan">
      <formula>0</formula>
    </cfRule>
  </conditionalFormatting>
  <conditionalFormatting sqref="A68:A90">
    <cfRule type="cellIs" dxfId="2" priority="3" operator="equal">
      <formula>TODAY()</formula>
    </cfRule>
  </conditionalFormatting>
  <conditionalFormatting sqref="B64:N64">
    <cfRule type="cellIs" dxfId="1" priority="1" operator="greaterThan">
      <formula>0</formula>
    </cfRule>
    <cfRule type="cellIs" dxfId="0" priority="2" operator="lessThan">
      <formula>0</formula>
    </cfRule>
  </conditionalFormatting>
  <dataValidations count="7">
    <dataValidation type="custom" allowBlank="1" showInputMessage="1" showErrorMessage="1" errorTitle="Input Not a Number" error="Please enter a valid number." sqref="B3:M6 B30:M33" xr:uid="{62571C96-2D90-4912-B8CD-839D652264B0}">
      <formula1>ISNUMBER(B3:M6)</formula1>
    </dataValidation>
    <dataValidation type="custom" allowBlank="1" showInputMessage="1" showErrorMessage="1" errorTitle="Input Not a Number" error="Please enter a valid number." sqref="B20:M21" xr:uid="{3BBF1B5E-83F9-4368-8CE4-F83823B120E2}">
      <formula1>ISNUMBER(B20:M21)</formula1>
    </dataValidation>
    <dataValidation type="custom" allowBlank="1" showInputMessage="1" showErrorMessage="1" errorTitle="Input Not a Number" error="Please enter a valid number." sqref="B23:M28" xr:uid="{10B7DC08-5F3A-4DCD-93A6-C6863D83C8C2}">
      <formula1>ISNUMBER(B23:M28)</formula1>
    </dataValidation>
    <dataValidation type="custom" allowBlank="1" showInputMessage="1" showErrorMessage="1" errorTitle="Input Not a Number" error="Please enter a valid number." sqref="B35:M37 B57:M59 B39:M41" xr:uid="{D9017850-806D-4E4C-901A-81EAB2BD6F4E}">
      <formula1>ISNUMBER(B35:M37)</formula1>
    </dataValidation>
    <dataValidation type="custom" allowBlank="1" showInputMessage="1" showErrorMessage="1" errorTitle="Input Not a Number" error="Please enter a valid number." sqref="B43:M47" xr:uid="{6BA6560B-A140-4885-92C8-A2490D17073D}">
      <formula1>ISNUMBER(B43:M47)</formula1>
    </dataValidation>
    <dataValidation type="custom" allowBlank="1" showInputMessage="1" showErrorMessage="1" errorTitle="Input Not a Number" error="Please enter a valid number." sqref="B49:M55" xr:uid="{C4A40255-8765-475E-819D-CD5E4AB5ED8D}">
      <formula1>ISNUMBER(B49:M55)</formula1>
    </dataValidation>
    <dataValidation type="custom" allowBlank="1" showInputMessage="1" showErrorMessage="1" errorTitle="Input Not a Number" error="Please enter a valid number." sqref="B10:M18" xr:uid="{BEB16280-03EB-4391-90D6-DBC363B5293D}">
      <formula1>ISNUMBER(B10:M18)</formula1>
    </dataValidation>
  </dataValidations>
  <pageMargins left="0.23622047244094491" right="0.23622047244094491" top="0.74803149606299213" bottom="0.74803149606299213" header="0.31496062992125984" footer="0.31496062992125984"/>
  <pageSetup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7CBB6-D6BA-4D90-AD89-C722D63CE93D}">
  <sheetPr codeName="Sheet8"/>
  <dimension ref="A1:S11"/>
  <sheetViews>
    <sheetView zoomScaleNormal="100" workbookViewId="0">
      <selection activeCell="E14" sqref="E14"/>
    </sheetView>
  </sheetViews>
  <sheetFormatPr defaultRowHeight="14.5" x14ac:dyDescent="0.35"/>
  <cols>
    <col min="1" max="1" width="17.1796875" customWidth="1"/>
    <col min="2" max="2" width="16.1796875" style="130" customWidth="1"/>
    <col min="3" max="4" width="11.54296875" style="130" customWidth="1"/>
    <col min="5" max="5" width="15.1796875" style="130" customWidth="1"/>
    <col min="6" max="6" width="15.36328125" style="130" customWidth="1"/>
    <col min="7" max="8" width="11.54296875" style="130" customWidth="1"/>
    <col min="9" max="9" width="21.1796875" style="130" customWidth="1"/>
    <col min="10" max="10" width="18.08984375" style="130" customWidth="1"/>
    <col min="11" max="11" width="18.36328125" style="130" customWidth="1"/>
    <col min="12" max="12" width="11.54296875" style="130" customWidth="1"/>
    <col min="13" max="13" width="13.90625" style="130" customWidth="1"/>
    <col min="14" max="15" width="19" style="130" customWidth="1"/>
    <col min="16" max="16" width="11.54296875" style="130" customWidth="1"/>
    <col min="17" max="17" width="19" style="130" customWidth="1"/>
    <col min="18" max="18" width="14.81640625" style="130" customWidth="1"/>
    <col min="19" max="19" width="11.54296875" style="130" customWidth="1"/>
    <col min="20" max="21" width="11.54296875" customWidth="1"/>
  </cols>
  <sheetData>
    <row r="1" spans="1:19" s="117" customFormat="1" ht="42.75" customHeight="1" x14ac:dyDescent="0.35">
      <c r="B1" s="118" t="s">
        <v>217</v>
      </c>
      <c r="C1" s="117" t="s">
        <v>215</v>
      </c>
      <c r="D1" s="117" t="s">
        <v>223</v>
      </c>
      <c r="E1" s="117" t="s">
        <v>222</v>
      </c>
      <c r="F1" s="120" t="s">
        <v>218</v>
      </c>
      <c r="G1" s="120" t="s">
        <v>220</v>
      </c>
      <c r="H1" s="117" t="s">
        <v>221</v>
      </c>
      <c r="I1" s="118" t="s">
        <v>236</v>
      </c>
      <c r="J1" s="118" t="s">
        <v>237</v>
      </c>
      <c r="K1" s="118" t="s">
        <v>242</v>
      </c>
      <c r="L1" s="118" t="s">
        <v>239</v>
      </c>
      <c r="M1" s="117" t="s">
        <v>219</v>
      </c>
      <c r="N1" s="118" t="s">
        <v>240</v>
      </c>
      <c r="O1" s="118" t="s">
        <v>238</v>
      </c>
      <c r="P1" s="118" t="s">
        <v>225</v>
      </c>
      <c r="Q1" s="118" t="s">
        <v>241</v>
      </c>
      <c r="R1" s="118" t="s">
        <v>224</v>
      </c>
      <c r="S1" s="117" t="s">
        <v>228</v>
      </c>
    </row>
    <row r="2" spans="1:19" x14ac:dyDescent="0.35">
      <c r="A2" t="s">
        <v>211</v>
      </c>
      <c r="B2" s="142">
        <f>IFERROR('Consolidated Debts'!O20," ")</f>
        <v>0</v>
      </c>
      <c r="C2" s="133">
        <f>IFERROR(IF(B2="Semi-Annually",K2,IF(B2="Simple Interest",R2,IF(B2="Monthly",P2,0)))," ")</f>
        <v>0</v>
      </c>
      <c r="D2" s="139">
        <f>'Consolidated Debts'!O19</f>
        <v>0</v>
      </c>
      <c r="E2" s="135" t="str">
        <f>'Consolidated Debts'!O24</f>
        <v xml:space="preserve"> </v>
      </c>
      <c r="F2" s="130">
        <f>'Consolidated Debts'!O23</f>
        <v>0</v>
      </c>
      <c r="G2" s="140">
        <f>'Consolidated Debts'!O12</f>
        <v>0</v>
      </c>
      <c r="H2" s="141">
        <f>'Consolidated Debts'!O18</f>
        <v>0</v>
      </c>
      <c r="I2" s="135" t="str">
        <f>IFERROR(H2*(1+J2)^F2-E2*(((1+J2)^F2-1)/J2)," ")</f>
        <v xml:space="preserve"> </v>
      </c>
      <c r="J2" s="136">
        <f>(((1+(D2/2))^(2)))^(1/12)-1</f>
        <v>0</v>
      </c>
      <c r="K2" s="126" t="str">
        <f>IFERROR((2*((1+L2)^6-1))," ")</f>
        <v xml:space="preserve"> </v>
      </c>
      <c r="L2" s="132" t="str">
        <f>IFERROR(RATE(F2,-E2,G2,-I2,0)," ")</f>
        <v xml:space="preserve"> </v>
      </c>
      <c r="M2" s="129" t="str">
        <f>TEXT(K2,"0.00%")</f>
        <v xml:space="preserve"> </v>
      </c>
      <c r="N2" s="131" t="str">
        <f>IFERROR(H2*(1+O2)^F2-E2*(((1+O2)^F2-1)/O2)," ")</f>
        <v xml:space="preserve"> </v>
      </c>
      <c r="O2" s="126">
        <f>(((1+(D2/12))^(12)))^(1/12)-1</f>
        <v>0</v>
      </c>
      <c r="P2" s="133" t="str">
        <f>IFERROR((12*((1+Q2)^1-1))," ")</f>
        <v xml:space="preserve"> </v>
      </c>
      <c r="Q2" s="132" t="str">
        <f>IFERROR(RATE(F2,-E2,G2,-N2,0)," ")</f>
        <v xml:space="preserve"> </v>
      </c>
      <c r="R2" s="133" t="e">
        <f>(((S2+F2*E2)/G2)/F2)*12</f>
        <v>#VALUE!</v>
      </c>
      <c r="S2" s="134">
        <f>'Consolidated Debts'!O17</f>
        <v>0</v>
      </c>
    </row>
    <row r="3" spans="1:19" x14ac:dyDescent="0.35">
      <c r="A3" t="s">
        <v>212</v>
      </c>
      <c r="B3" s="142">
        <f>IFERROR('Compare Multiple Mortgage Loans'!H12," ")</f>
        <v>0</v>
      </c>
      <c r="C3" s="133">
        <f>IFERROR(IF(B3="Semi-Annually",K3,IF(B3="Simple Interest",R3,IF(B3="Monthly",P3,0)))," ")</f>
        <v>0</v>
      </c>
      <c r="D3" s="139">
        <f>'Compare Multiple Mortgage Loans'!H11</f>
        <v>0</v>
      </c>
      <c r="E3" s="135" t="str">
        <f>'Compare Multiple Mortgage Loans'!H16</f>
        <v xml:space="preserve"> </v>
      </c>
      <c r="F3" s="130">
        <f>'Compare Multiple Mortgage Loans'!H15</f>
        <v>0</v>
      </c>
      <c r="G3" s="140">
        <f>'Compare Multiple Mortgage Loans'!H4</f>
        <v>0</v>
      </c>
      <c r="H3" s="141">
        <f>'Compare Multiple Mortgage Loans'!H10</f>
        <v>0</v>
      </c>
      <c r="I3" s="135" t="str">
        <f>IFERROR(H3*(1+J3)^F3-E3*(((1+J3)^F3-1)/J3)," ")</f>
        <v xml:space="preserve"> </v>
      </c>
      <c r="J3" s="136">
        <f>(((1+(D3/2))^(2)))^(1/12)-1</f>
        <v>0</v>
      </c>
      <c r="K3" s="126" t="str">
        <f>IFERROR((2*((1+L3)^6-1))," ")</f>
        <v xml:space="preserve"> </v>
      </c>
      <c r="L3" s="132" t="str">
        <f>IFERROR(RATE(F3,-E3,G3,-I3,0)," ")</f>
        <v xml:space="preserve"> </v>
      </c>
      <c r="M3" s="129" t="str">
        <f t="shared" ref="M3:M5" si="0">TEXT(K3,"0.00%")</f>
        <v xml:space="preserve"> </v>
      </c>
      <c r="N3" s="131" t="str">
        <f>IFERROR(H3*(1+O3)^F3-E3*(((1+O3)^F3-1)/O3)," ")</f>
        <v xml:space="preserve"> </v>
      </c>
      <c r="O3" s="126">
        <f>(((1+(D3/12))^(12)))^(1/12)-1</f>
        <v>0</v>
      </c>
      <c r="P3" s="133" t="str">
        <f>IFERROR((12*((1+Q3)^1-1))," ")</f>
        <v xml:space="preserve"> </v>
      </c>
      <c r="Q3" s="132" t="str">
        <f>IFERROR(RATE(F3,-E3,G3,-N3,0)," ")</f>
        <v xml:space="preserve"> </v>
      </c>
      <c r="R3" s="133" t="e">
        <f>(((S3+F3*E3)/G3)/F3)*12</f>
        <v>#VALUE!</v>
      </c>
      <c r="S3" s="134">
        <f>'Compare Multiple Mortgage Loans'!H9</f>
        <v>0</v>
      </c>
    </row>
    <row r="4" spans="1:19" x14ac:dyDescent="0.35">
      <c r="A4" t="s">
        <v>213</v>
      </c>
      <c r="B4" s="142">
        <f>IFERROR('Compare Multiple Mortgage Loans'!L12," ")</f>
        <v>0</v>
      </c>
      <c r="C4" s="133">
        <f>IFERROR(IF(B4="Semi-Annually",K4,IF(B4="Simple Interest",R4,IF(B4="Monthly",P4,0)))," ")</f>
        <v>0</v>
      </c>
      <c r="D4" s="139">
        <f>'Compare Multiple Mortgage Loans'!L11</f>
        <v>0</v>
      </c>
      <c r="E4" s="135" t="str">
        <f>'Compare Multiple Mortgage Loans'!L16</f>
        <v xml:space="preserve"> </v>
      </c>
      <c r="F4" s="130">
        <f>'Compare Multiple Mortgage Loans'!L15</f>
        <v>0</v>
      </c>
      <c r="G4" s="140">
        <f>'Compare Multiple Mortgage Loans'!L4</f>
        <v>0</v>
      </c>
      <c r="H4" s="141">
        <f>'Compare Multiple Mortgage Loans'!L10</f>
        <v>0</v>
      </c>
      <c r="I4" s="135" t="str">
        <f>IFERROR(H4*(1+J4)^F4-E4*(((1+J4)^F4-1)/J4)," ")</f>
        <v xml:space="preserve"> </v>
      </c>
      <c r="J4" s="136">
        <f>(((1+(D4/2))^(2)))^(1/12)-1</f>
        <v>0</v>
      </c>
      <c r="K4" s="126" t="str">
        <f>IFERROR((2*((1+L4)^6-1))," ")</f>
        <v xml:space="preserve"> </v>
      </c>
      <c r="L4" s="132" t="str">
        <f>IFERROR(RATE(F4,-E4,G4,-I4,0)," ")</f>
        <v xml:space="preserve"> </v>
      </c>
      <c r="M4" s="129" t="str">
        <f t="shared" si="0"/>
        <v xml:space="preserve"> </v>
      </c>
      <c r="N4" s="131" t="str">
        <f>IFERROR(H4*(1+O4)^F4-E4*(((1+O4)^F4-1)/O4)," ")</f>
        <v xml:space="preserve"> </v>
      </c>
      <c r="O4" s="126">
        <f>(((1+(D4/12))^(12)))^(1/12)-1</f>
        <v>0</v>
      </c>
      <c r="P4" s="133" t="str">
        <f t="shared" ref="P4:P5" si="1">IFERROR((12*((1+Q4)^1-1))," ")</f>
        <v xml:space="preserve"> </v>
      </c>
      <c r="Q4" s="132" t="str">
        <f>IFERROR(RATE(F4,-E4,G4,-N4,0)," ")</f>
        <v xml:space="preserve"> </v>
      </c>
      <c r="R4" s="133" t="e">
        <f>(((S4+F4*E4)/G4)/F4)*12</f>
        <v>#VALUE!</v>
      </c>
      <c r="S4" s="134">
        <f>'Compare Multiple Mortgage Loans'!L9</f>
        <v>0</v>
      </c>
    </row>
    <row r="5" spans="1:19" x14ac:dyDescent="0.35">
      <c r="A5" t="s">
        <v>214</v>
      </c>
      <c r="B5" s="142">
        <f>IFERROR('Compare Multiple Mortgage Loans'!P12," ")</f>
        <v>0</v>
      </c>
      <c r="C5" s="133">
        <f>IFERROR(IF(B5="Semi-Annually",K5,IF(B5="Simple Interest",R5,IF(B5="Monthly",P5,0)))," ")</f>
        <v>0</v>
      </c>
      <c r="D5" s="139">
        <f>'Compare Multiple Mortgage Loans'!P11</f>
        <v>0</v>
      </c>
      <c r="E5" s="135" t="str">
        <f>'Compare Multiple Mortgage Loans'!P16</f>
        <v xml:space="preserve"> </v>
      </c>
      <c r="F5" s="130">
        <f>'Compare Multiple Mortgage Loans'!P15</f>
        <v>0</v>
      </c>
      <c r="G5" s="140">
        <f>'Compare Multiple Mortgage Loans'!P4</f>
        <v>0</v>
      </c>
      <c r="H5" s="141">
        <f>'Compare Multiple Mortgage Loans'!P10</f>
        <v>0</v>
      </c>
      <c r="I5" s="135" t="str">
        <f>IFERROR(H5*(1+J5)^F5-E5*(((1+J5)^F5-1)/J5)," ")</f>
        <v xml:space="preserve"> </v>
      </c>
      <c r="J5" s="136">
        <f>(((1+(D5/2))^(2)))^(1/12)-1</f>
        <v>0</v>
      </c>
      <c r="K5" s="126" t="str">
        <f>IFERROR((2*((1+L5)^6-1))," ")</f>
        <v xml:space="preserve"> </v>
      </c>
      <c r="L5" s="132" t="str">
        <f>IFERROR(RATE(F5,-E5,G5,-I5,0)," ")</f>
        <v xml:space="preserve"> </v>
      </c>
      <c r="M5" s="129" t="str">
        <f t="shared" si="0"/>
        <v xml:space="preserve"> </v>
      </c>
      <c r="N5" s="131" t="str">
        <f>IFERROR(H5*(1+O5)^F5-E5*(((1+O5)^F5-1)/O5)," ")</f>
        <v xml:space="preserve"> </v>
      </c>
      <c r="O5" s="126">
        <f>(((1+(D5/12))^(12)))^(1/12)-1</f>
        <v>0</v>
      </c>
      <c r="P5" s="133" t="str">
        <f t="shared" si="1"/>
        <v xml:space="preserve"> </v>
      </c>
      <c r="Q5" s="132" t="str">
        <f>IFERROR(RATE(F5,-E5,G5,-N5,0)," ")</f>
        <v xml:space="preserve"> </v>
      </c>
      <c r="R5" s="133" t="e">
        <f>(((S5+F5*E5)/G5)/F5)*12</f>
        <v>#VALUE!</v>
      </c>
      <c r="S5" s="134">
        <f>'Compare Multiple Mortgage Loans'!P9</f>
        <v>0</v>
      </c>
    </row>
    <row r="6" spans="1:19" x14ac:dyDescent="0.35">
      <c r="O6" s="132"/>
    </row>
    <row r="10" spans="1:19" x14ac:dyDescent="0.35">
      <c r="J10" s="137"/>
    </row>
    <row r="11" spans="1:19" x14ac:dyDescent="0.35">
      <c r="J11" s="138"/>
    </row>
  </sheetData>
  <sheetProtection algorithmName="SHA-512" hashValue="+T65BMxH/LAuD2zMl66pr7dGNYAtdnTSNh1DsGaW4DUH0PIWzH52+ewyv2731TrYficcSAQeg39eEYY4AdJaSw==" saltValue="BbOMXQgHhxScn2+jgKILdA==" spinCount="100000" sheet="1" objects="1" scenarios="1"/>
  <phoneticPr fontId="42"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A5245-F5F4-4CD0-80F7-46F3C8C1F6EB}">
  <sheetPr codeName="Sheet10"/>
  <dimension ref="B2:C6"/>
  <sheetViews>
    <sheetView workbookViewId="0">
      <selection activeCell="E10" sqref="E10"/>
    </sheetView>
  </sheetViews>
  <sheetFormatPr defaultColWidth="8.81640625" defaultRowHeight="14.5" x14ac:dyDescent="0.35"/>
  <cols>
    <col min="1" max="1" width="2.81640625" customWidth="1"/>
    <col min="2" max="2" width="25.1796875" customWidth="1"/>
    <col min="3" max="3" width="22.81640625" customWidth="1"/>
  </cols>
  <sheetData>
    <row r="2" spans="2:3" ht="31" x14ac:dyDescent="0.35">
      <c r="B2" s="16" t="s">
        <v>5</v>
      </c>
      <c r="C2" s="16" t="s">
        <v>132</v>
      </c>
    </row>
    <row r="3" spans="2:3" x14ac:dyDescent="0.35">
      <c r="B3" t="s">
        <v>1</v>
      </c>
      <c r="C3" t="s">
        <v>133</v>
      </c>
    </row>
    <row r="4" spans="2:3" x14ac:dyDescent="0.35">
      <c r="B4" t="s">
        <v>2</v>
      </c>
      <c r="C4" t="s">
        <v>134</v>
      </c>
    </row>
    <row r="5" spans="2:3" x14ac:dyDescent="0.35">
      <c r="B5" t="s">
        <v>3</v>
      </c>
      <c r="C5" t="s">
        <v>135</v>
      </c>
    </row>
    <row r="6" spans="2:3" x14ac:dyDescent="0.35">
      <c r="B6" t="s">
        <v>163</v>
      </c>
    </row>
  </sheetData>
  <sheetProtection algorithmName="SHA-512" hashValue="JtSRKsu9BmNZDMTlpWd3OliPswIMJCIwTVUEhEltyjDSIhtYfPKzNP0Xp86xdJx2YAkPuZda1IgIpDTW+Yl4+Q==" saltValue="rZXCNcJKdvX95RSwSDKzn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Start Here</vt:lpstr>
      <vt:lpstr>How to Use the Tool</vt:lpstr>
      <vt:lpstr>Consolidated Debts</vt:lpstr>
      <vt:lpstr>Consolidation Solution Summary</vt:lpstr>
      <vt:lpstr>Compare Multiple Mortgage Loans</vt:lpstr>
      <vt:lpstr>Credit Score Improvement Tips</vt:lpstr>
      <vt:lpstr>Budget</vt:lpstr>
      <vt:lpstr>'Compare Multiple Mortgage Loans'!Print_Area</vt:lpstr>
      <vt:lpstr>'Consolidated Debts'!Print_Area</vt:lpstr>
      <vt:lpstr>'Consolidation Solution Summary'!Print_Area</vt:lpstr>
      <vt:lpstr>'Credit Score Improvement Tips'!Print_Area</vt:lpstr>
      <vt:lpstr>'How to Use the Tool'!Print_Area</vt:lpstr>
      <vt:lpstr>'Start Here'!Print_Area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Sherwin</dc:creator>
  <cp:lastModifiedBy>Melanie Hendrix</cp:lastModifiedBy>
  <cp:lastPrinted>2020-11-25T18:45:06Z</cp:lastPrinted>
  <dcterms:created xsi:type="dcterms:W3CDTF">2018-06-01T15:08:18Z</dcterms:created>
  <dcterms:modified xsi:type="dcterms:W3CDTF">2020-12-10T14:33:48Z</dcterms:modified>
</cp:coreProperties>
</file>